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910" windowHeight="5595" activeTab="3"/>
  </bookViews>
  <sheets>
    <sheet name="Anex 17.2" sheetId="1" r:id="rId1"/>
    <sheet name="Anex 17.1" sheetId="2" r:id="rId2"/>
    <sheet name="Rajaswa Bandfand" sheetId="3" r:id="rId3"/>
    <sheet name="Income 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<sst xmlns="http://schemas.openxmlformats.org/spreadsheetml/2006/main" count="374" uniqueCount="317">
  <si>
    <t>&gt;f]t</t>
  </si>
  <si>
    <t>rfn'</t>
  </si>
  <si>
    <t>k'FhLut</t>
  </si>
  <si>
    <t>!</t>
  </si>
  <si>
    <t>@</t>
  </si>
  <si>
    <t>cfGtl/s cfo</t>
  </si>
  <si>
    <t>v_</t>
  </si>
  <si>
    <t>u_</t>
  </si>
  <si>
    <t>s'n hDdf</t>
  </si>
  <si>
    <t>/sd</t>
  </si>
  <si>
    <t>k|ltzt</t>
  </si>
  <si>
    <t>sfo{qmd</t>
  </si>
  <si>
    <t>s_</t>
  </si>
  <si>
    <t>qm;</t>
  </si>
  <si>
    <t>s]Gb|Lo cg'bfg</t>
  </si>
  <si>
    <t xml:space="preserve">tof/ ug]{ </t>
  </si>
  <si>
    <t xml:space="preserve">:jLs[t ug]{ </t>
  </si>
  <si>
    <t xml:space="preserve">r]s ug]{ </t>
  </si>
  <si>
    <t xml:space="preserve">/sd ?= xhf/df </t>
  </si>
  <si>
    <t>;zt{</t>
  </si>
  <si>
    <t>lgzt{</t>
  </si>
  <si>
    <t>:yfgLo ljsf; z'Ns sf]if rfn'</t>
  </si>
  <si>
    <t xml:space="preserve">k'Flhut -:yfgLo:t/sf ;8s_ cg'bfg </t>
  </si>
  <si>
    <t xml:space="preserve">:yfgLo zf;g tyf ;fd'bflos ljsf; sfo{qmd </t>
  </si>
  <si>
    <t>:yfgLo ljsf; z'Ns sf]if k'Flhut</t>
  </si>
  <si>
    <t>dfnkf]taf6 kj{k'hf cg'bfg</t>
  </si>
  <si>
    <t>;8s af]8{ g]kfn;Fusf] nfut;xeflutf sfo{qmd</t>
  </si>
  <si>
    <t>:yfgLo ljsf; z'Ns hu]8f sf]if;Fusf] sfo{qmd</t>
  </si>
  <si>
    <t>ljsf; sfo{qmddf p=;=sf] c+z</t>
  </si>
  <si>
    <t>3_</t>
  </si>
  <si>
    <t>hDdf ?</t>
  </si>
  <si>
    <t>gu/kflnsfsf] sfof{no, kgf}tL</t>
  </si>
  <si>
    <t>gu/kflnsfsf] sfof{no kgf}tL</t>
  </si>
  <si>
    <t>;fdflhs ;'/Iff sfo{qmd jfnjflnsf ;+/If0f</t>
  </si>
  <si>
    <t xml:space="preserve">cGo ;+3;+:yf af6 k|fKt cg'bfg nufot cGo </t>
  </si>
  <si>
    <t>k|ult</t>
  </si>
  <si>
    <t>vr{</t>
  </si>
  <si>
    <t>ls=dL=</t>
  </si>
  <si>
    <t>j6f</t>
  </si>
  <si>
    <t>s'n</t>
  </si>
  <si>
    <t xml:space="preserve">#= :yfgLo ef}lts k"jf{wf/ </t>
  </si>
  <si>
    <t>ljj/0f</t>
  </si>
  <si>
    <t>O{sfO{</t>
  </si>
  <si>
    <t>k|ult- lgdf{0fflwg_</t>
  </si>
  <si>
    <t>cfof]hgfdf xfn ;Dd ePsf] vr{ ?=</t>
  </si>
  <si>
    <t xml:space="preserve">nfeflGjt hg;+Vof </t>
  </si>
  <si>
    <r>
      <t>;8s</t>
    </r>
    <r>
      <rPr>
        <sz val="16"/>
        <color indexed="8"/>
        <rFont val="Preeti"/>
        <family val="0"/>
      </rPr>
      <t xml:space="preserve"> M </t>
    </r>
  </si>
  <si>
    <t>—6«ofs vf]Ng]÷sRrL</t>
  </si>
  <si>
    <t>—u|fe]n</t>
  </si>
  <si>
    <t>,,</t>
  </si>
  <si>
    <t>—kSsL÷sfnf]kq]</t>
  </si>
  <si>
    <t>—dd{t ;Def/</t>
  </si>
  <si>
    <r>
      <t>k'n</t>
    </r>
    <r>
      <rPr>
        <sz val="16"/>
        <color indexed="8"/>
        <rFont val="Preeti"/>
        <family val="0"/>
      </rPr>
      <t xml:space="preserve"> M  </t>
    </r>
  </si>
  <si>
    <t>;+Vofdf -ld6/_</t>
  </si>
  <si>
    <t>— df]6/]jn k'n</t>
  </si>
  <si>
    <t>—sNe{6</t>
  </si>
  <si>
    <t>—emf]n'Ë] k'n</t>
  </si>
  <si>
    <t>l;+rfO{ tyf gbL lgoGq0f M</t>
  </si>
  <si>
    <t xml:space="preserve">—l;+rfO{ </t>
  </si>
  <si>
    <t>x]S6/df</t>
  </si>
  <si>
    <t>—gbL lgoGq0f÷t6aGw</t>
  </si>
  <si>
    <t>;+Vof -ld6/_ df</t>
  </si>
  <si>
    <t>—af]l/Ë÷l8k jf]l/Ë</t>
  </si>
  <si>
    <t xml:space="preserve">ljB't÷n3' hnljB't tyf a}slNks phf{   </t>
  </si>
  <si>
    <t>nfeflGjt 3/w'/L nfeflGjt</t>
  </si>
  <si>
    <t xml:space="preserve">—nfO{g lj:tf/ </t>
  </si>
  <si>
    <t>lsdLdf lj:tf/</t>
  </si>
  <si>
    <t xml:space="preserve">—dfOqmf] xfO{8«f] </t>
  </si>
  <si>
    <t>nfeflGjt 3/w'/L÷ls=jf=</t>
  </si>
  <si>
    <t>—;f}o{ phf{ -hl8t KnfG6_</t>
  </si>
  <si>
    <t>;+Vofdf</t>
  </si>
  <si>
    <t>vfg]kfgL tyf ;/;kmfO{  M</t>
  </si>
  <si>
    <t xml:space="preserve">—vfg]kfgL wf/f ljt/0f </t>
  </si>
  <si>
    <t>wf/f :+Vofdf, kfOksf] lsdLdf, l/he{jfo/sf] Ifdtfdf</t>
  </si>
  <si>
    <t>—O{gf/</t>
  </si>
  <si>
    <t>;/;kmfO{ M</t>
  </si>
  <si>
    <t xml:space="preserve">—;f}rfno </t>
  </si>
  <si>
    <t xml:space="preserve">—9n lgsf; </t>
  </si>
  <si>
    <t xml:space="preserve">ag tyf aftfj/0f </t>
  </si>
  <si>
    <t>ls=dL=df</t>
  </si>
  <si>
    <t>—ag</t>
  </si>
  <si>
    <t>—aftfj/0f</t>
  </si>
  <si>
    <t>ejg M</t>
  </si>
  <si>
    <t>sf]7f ;+Vof</t>
  </si>
  <si>
    <t>—ljBfno÷SofDk; ejg</t>
  </si>
  <si>
    <t>—;fd'bflos ejg</t>
  </si>
  <si>
    <t>—:jf:Yo rf}ls ejg</t>
  </si>
  <si>
    <t>—cGo -;+Vofdf_</t>
  </si>
  <si>
    <t>lzIff tyf ;+:s[lt</t>
  </si>
  <si>
    <t>—v]ns'b</t>
  </si>
  <si>
    <t>—wfld{s tyf k'/ftflTjs :ynsf] ;+/If0f tyf lgdf{0f</t>
  </si>
  <si>
    <t>v=nlIft ju{, ;fdflhs ;dfj]zLs/0f / ;fdflhs kl/rfng ;DalGw sfo{qmd</t>
  </si>
  <si>
    <t>O{sfO</t>
  </si>
  <si>
    <t>sfo{qmddf</t>
  </si>
  <si>
    <t xml:space="preserve">k|ltj]bg ul/Psf] rf}dfl;s cjlwsf] </t>
  </si>
  <si>
    <t>nfefljGt hg;+Vof</t>
  </si>
  <si>
    <t>vr{ /sd</t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</si>
  <si>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>cfo cfh{g tyf :j/f]huf/d'ns sfo{qmd</t>
    </r>
  </si>
  <si>
    <t>nfeflGjt ;d'xsf] ;+Vofdf</t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</si>
  <si>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>;Lk÷Ifdtf ljsf; tyf tflnd ;DalGw sfo{qmd</t>
    </r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</si>
  <si>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>ul/jL lgjf/0f ;DaGwL sfo{qmd</t>
    </r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</si>
  <si>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>dlxnf, lk5l8Psf] ju{ / ckfË z;lQms/0f sfo{qmd</t>
    </r>
  </si>
  <si>
    <t>u= dfgj tyf ;+:yfut Ifdtf ljsf; ;DalGw sfo{qmd</t>
  </si>
  <si>
    <t>k|ltj]bg ul/Psf] cjlwsf]</t>
  </si>
  <si>
    <t>nfefljGt ;+Vof</t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</si>
  <si>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>sd{rf/L tyf kbflwsf/Lsf] Ifdtf ljsf; sfo{qmd</t>
    </r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</si>
  <si>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>;d'x ;b:ox?sf] Ifdtf ljsf; sfo{qmd</t>
    </r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</si>
  <si>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 xml:space="preserve">dlxnf :jf:Yo :jo{ ;]ljsfx?sf] tflnd </t>
    </r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</si>
  <si>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>gful/s ;r]tgf s]Gb| :yfkgf</t>
    </r>
  </si>
  <si>
    <t>s'n hDDff</t>
  </si>
  <si>
    <t>3= ;fdflhs ;'/Iff sfo{qmd</t>
  </si>
  <si>
    <t>s'n ;+Vof</t>
  </si>
  <si>
    <t>eQf a'emg]sf] ;+Vof</t>
  </si>
  <si>
    <t>ljt/0f ePsf] /sd ?</t>
  </si>
  <si>
    <r>
      <t>Ø</t>
    </r>
    <r>
      <rPr>
        <sz val="16"/>
        <color indexed="8"/>
        <rFont val="Times New Roman"/>
        <family val="1"/>
      </rPr>
      <t xml:space="preserve">  </t>
    </r>
    <r>
      <rPr>
        <sz val="16"/>
        <color indexed="8"/>
        <rFont val="Preeti"/>
        <family val="0"/>
      </rPr>
      <t>^) jif{ gf3]sf blnt h]i7 gful/s</t>
    </r>
  </si>
  <si>
    <t>g]kfn a}+s lnld6]8 kgf}tL zfvf dfkm{t ljt/0f x'g] u/]sf]</t>
  </si>
  <si>
    <r>
      <t>Ø</t>
    </r>
    <r>
      <rPr>
        <sz val="16"/>
        <color indexed="8"/>
        <rFont val="Times New Roman"/>
        <family val="1"/>
      </rPr>
      <t xml:space="preserve">  </t>
    </r>
    <r>
      <rPr>
        <sz val="16"/>
        <color indexed="8"/>
        <rFont val="Preeti"/>
        <family val="0"/>
      </rPr>
      <t>s0ff{nL If]qsf ^) jif{ gf3]sf h]i7 gful/s</t>
    </r>
  </si>
  <si>
    <r>
      <t>Ø</t>
    </r>
    <r>
      <rPr>
        <sz val="16"/>
        <color indexed="8"/>
        <rFont val="Times New Roman"/>
        <family val="1"/>
      </rPr>
      <t xml:space="preserve">  </t>
    </r>
    <r>
      <rPr>
        <sz val="16"/>
        <color indexed="8"/>
        <rFont val="Preeti"/>
        <family val="0"/>
      </rPr>
      <t>h]i7 gful/s -&amp;) jif{ gf3]sf_</t>
    </r>
  </si>
  <si>
    <r>
      <t>Ø</t>
    </r>
    <r>
      <rPr>
        <sz val="16"/>
        <color indexed="8"/>
        <rFont val="Times New Roman"/>
        <family val="1"/>
      </rPr>
      <t xml:space="preserve">  </t>
    </r>
    <r>
      <rPr>
        <sz val="16"/>
        <color indexed="8"/>
        <rFont val="Preeti"/>
        <family val="0"/>
      </rPr>
      <t>nf]kf]Gd'v cflbaf;L -!) k|sf/sf_</t>
    </r>
  </si>
  <si>
    <r>
      <t>Ø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Preeti"/>
        <family val="0"/>
      </rPr>
      <t xml:space="preserve"> km/s Ifdtf </t>
    </r>
    <r>
      <rPr>
        <sz val="16"/>
        <color indexed="8"/>
        <rFont val="Lucida Bright"/>
        <family val="1"/>
      </rPr>
      <t>(Disable)</t>
    </r>
    <r>
      <rPr>
        <sz val="16"/>
        <color indexed="8"/>
        <rFont val="Preeti"/>
        <family val="0"/>
      </rPr>
      <t xml:space="preserve"> ePsf </t>
    </r>
  </si>
  <si>
    <t xml:space="preserve">hGdM     </t>
  </si>
  <si>
    <t xml:space="preserve">           5f]/f</t>
  </si>
  <si>
    <t xml:space="preserve">           5f]/L</t>
  </si>
  <si>
    <t>d'To'M</t>
  </si>
  <si>
    <t xml:space="preserve">          k'?if</t>
  </si>
  <si>
    <t xml:space="preserve">          dlxnf</t>
  </si>
  <si>
    <t>cg';"rL !&amp;-!_</t>
  </si>
  <si>
    <t xml:space="preserve">sfo{ljlwsf]  bkmf #^ sf] pkbkmf @ sf] v08 -u_ ;+u ;DjlGwt </t>
  </si>
  <si>
    <t>!=!</t>
  </si>
  <si>
    <t>!=@</t>
  </si>
  <si>
    <t>!=#</t>
  </si>
  <si>
    <t>@=!</t>
  </si>
  <si>
    <t>@=@</t>
  </si>
  <si>
    <t>@=#</t>
  </si>
  <si>
    <t>ljsf; ;fem]bf/, /fli6«o÷cGt/f{li6«o ;+:yfaf6 k|fKt</t>
  </si>
  <si>
    <t xml:space="preserve">cg'bfg </t>
  </si>
  <si>
    <t>:yfgLo s/, ;]jf z'Ns, b:t'/,lalqm cfbLaf6 k|fKt</t>
  </si>
  <si>
    <t>utjif{sf] lhDd]jf/L ;/L cfPsf]</t>
  </si>
  <si>
    <t>lgsf;f afFsL</t>
  </si>
  <si>
    <t>rfn' cf=j=sf]</t>
  </si>
  <si>
    <t>v'b afFsL k]ZsL</t>
  </si>
  <si>
    <t>k]ZsL ljj/0f</t>
  </si>
  <si>
    <t>lgsf;f</t>
  </si>
  <si>
    <t>afFsL k]ZsL
 /sd utjif{</t>
  </si>
  <si>
    <t>:jLs[t 
/sd</t>
  </si>
  <si>
    <r>
      <t>s'n hDdf ?-s</t>
    </r>
    <r>
      <rPr>
        <b/>
        <sz val="14"/>
        <color indexed="8"/>
        <rFont val="Dev"/>
        <family val="0"/>
      </rPr>
      <t>±</t>
    </r>
    <r>
      <rPr>
        <b/>
        <sz val="14"/>
        <color indexed="8"/>
        <rFont val="Preeti"/>
        <family val="0"/>
      </rPr>
      <t>v±u±3_</t>
    </r>
  </si>
  <si>
    <t xml:space="preserve">sfo{ljlwsf]  bkmf #^ sf] pkbkmf @ sf] v08 -u_ / bkmf #( sf] pkbkmf -%_ sf] v08 -v_ / pkbkmf -^_ sf] v08 -s_ ;+u ;DjlGwt </t>
  </si>
  <si>
    <r>
      <rPr>
        <sz val="16"/>
        <color indexed="9"/>
        <rFont val="Preeti"/>
        <family val="0"/>
      </rPr>
      <t>,=</t>
    </r>
    <r>
      <rPr>
        <sz val="16"/>
        <color indexed="8"/>
        <rFont val="Preeti"/>
        <family val="0"/>
      </rPr>
      <t xml:space="preserve"> Plss[t ;'rgfd'ns k|ult k|ltj]bg </t>
    </r>
  </si>
  <si>
    <t>cg';"rL !&amp;-@_</t>
  </si>
  <si>
    <t>cf=a @)&amp;)÷&amp;!</t>
  </si>
  <si>
    <t>k'Flhut vr{ cg'bfg</t>
  </si>
  <si>
    <t>rfn' vr{ k|zf;g c'gbfg</t>
  </si>
  <si>
    <t>cGo-/fhZj jfF8kmfF8_</t>
  </si>
  <si>
    <t>ljjfx</t>
  </si>
  <si>
    <t xml:space="preserve">      dfl;s cjlwsf] </t>
  </si>
  <si>
    <t>cf=j= )&amp;).&amp;!</t>
  </si>
  <si>
    <t xml:space="preserve"> lgdf{0f ;DkGg k|ltj]bg ul/Psf] dfl;s cjlwsf]</t>
  </si>
  <si>
    <t>—g=kf= ejg</t>
  </si>
  <si>
    <t xml:space="preserve">dfl;s cjlwdf </t>
  </si>
  <si>
    <t>hGd, d[To'</t>
  </si>
  <si>
    <t>^</t>
  </si>
  <si>
    <t>a;fO{–;/fO{ kl/jf/</t>
  </si>
  <si>
    <t>;DjGw ljR5]b</t>
  </si>
  <si>
    <t xml:space="preserve">kgf}tL gu&lt;kflnsf sfof{no </t>
  </si>
  <si>
    <t>kgf}tL, sfe|]knf~rf]s</t>
  </si>
  <si>
    <t>cfGtl&lt;s cfo &lt; &lt;fhZj afF*kmfF*sf] ljj&lt;)f</t>
  </si>
  <si>
    <t xml:space="preserve">cl#Nnf] 
dlxgf;Ddsf] </t>
  </si>
  <si>
    <t xml:space="preserve">o; 
dlxgfsf] </t>
  </si>
  <si>
    <t>xfn;Ddsf]
hDdf</t>
  </si>
  <si>
    <t>cfGtl&lt;s cfo &lt;sd œ? xhf&lt;dfº</t>
  </si>
  <si>
    <t>&lt;fhZj afF*kmfF*sf] &lt;sd œ? xhf&lt;dfº</t>
  </si>
  <si>
    <t>zLif{s</t>
  </si>
  <si>
    <t>#&lt;hUuf &lt;lhi^«;g</t>
  </si>
  <si>
    <t>k|fs[lts ;|f]t</t>
  </si>
  <si>
    <t>cGo</t>
  </si>
  <si>
    <t>tof&lt; ug]{</t>
  </si>
  <si>
    <t>k|dfl)ft ug]{</t>
  </si>
  <si>
    <t>;fpg dlxgfsf] dfl;s k|ult ljj/0f</t>
  </si>
  <si>
    <t>;fpg dlxgfsf] dfl;s ljlQo ljj/0f</t>
  </si>
  <si>
    <r>
      <t>Ø</t>
    </r>
    <r>
      <rPr>
        <sz val="16"/>
        <color indexed="8"/>
        <rFont val="Times New Roman"/>
        <family val="1"/>
      </rPr>
      <t xml:space="preserve">  </t>
    </r>
    <r>
      <rPr>
        <sz val="16"/>
        <color indexed="8"/>
        <rFont val="Preeti"/>
        <family val="0"/>
      </rPr>
      <t xml:space="preserve">Psn dlxnf </t>
    </r>
  </si>
  <si>
    <r>
      <t>Ø</t>
    </r>
    <r>
      <rPr>
        <sz val="16"/>
        <color indexed="8"/>
        <rFont val="Times New Roman"/>
        <family val="1"/>
      </rPr>
      <t> </t>
    </r>
    <r>
      <rPr>
        <sz val="16"/>
        <color indexed="8"/>
        <rFont val="Preeti"/>
        <family val="0"/>
      </rPr>
      <t xml:space="preserve">blnt afnaflnsf </t>
    </r>
  </si>
  <si>
    <t>rfn' cf=j=sf] ;fpg dlxgf;Ddsf]</t>
  </si>
  <si>
    <t>rfn' cf=j=sf] ;fpg dlxgf</t>
  </si>
  <si>
    <t>2071 ;fpg dlxgf</t>
  </si>
  <si>
    <t>d.n].k.kmf.g_= 9 nfO{ cfwf&lt; dflgPsf]</t>
  </si>
  <si>
    <t>kgf}tL gu/kflnsf sfof{no</t>
  </si>
  <si>
    <t>2071 ;fpg dlxgfsf]</t>
  </si>
  <si>
    <t>cfDbfgL ;DaGwL dfl;s k|ltj]bg</t>
  </si>
  <si>
    <t>ut dlxgf;Ddsf] 
hDdf cfDbfgL ?=</t>
  </si>
  <si>
    <t>cf=lz=g_=</t>
  </si>
  <si>
    <t>cfDbfgLsf]  juL{s&lt;)f</t>
  </si>
  <si>
    <t xml:space="preserve"> cg'dfg cg';f&lt;
 cfDbfgL ?=</t>
  </si>
  <si>
    <t>of] dlxgfsf] 
cfDbfgL ?=</t>
  </si>
  <si>
    <t>of] dlxgf;Ddsf]
cfDbfgL ?=</t>
  </si>
  <si>
    <t>c;'n afFsL ?=</t>
  </si>
  <si>
    <t>:yfgLo s&lt;</t>
  </si>
  <si>
    <t>1.1.1</t>
  </si>
  <si>
    <t>dfnkf]t tyf e"dL s&lt;</t>
  </si>
  <si>
    <t>1.1.2</t>
  </si>
  <si>
    <t xml:space="preserve">#&lt;hUuf s&lt; </t>
  </si>
  <si>
    <t>1.1.3</t>
  </si>
  <si>
    <t>axfn s&lt;</t>
  </si>
  <si>
    <t>1.1.5</t>
  </si>
  <si>
    <t>Joj;fo ;fwg s&lt;</t>
  </si>
  <si>
    <t>1.1.6</t>
  </si>
  <si>
    <t xml:space="preserve">;jf&lt;L s&lt; </t>
  </si>
  <si>
    <t>1.1.6.1</t>
  </si>
  <si>
    <t>;jf&lt;L btf{ tyf jflif{s ;jf&lt;L s&lt;</t>
  </si>
  <si>
    <t>1.1.6.2</t>
  </si>
  <si>
    <t>k^s] ;jf&lt;L s&lt;</t>
  </si>
  <si>
    <t>1.1.7</t>
  </si>
  <si>
    <t>;DkQL s&lt;</t>
  </si>
  <si>
    <t>1.1.9</t>
  </si>
  <si>
    <t>lj!fkg s&lt;</t>
  </si>
  <si>
    <t>;]jf z'Ns</t>
  </si>
  <si>
    <t>1.2.1</t>
  </si>
  <si>
    <t>;jf&lt;L kfls{Ë z'Ns</t>
  </si>
  <si>
    <t>1.2.3</t>
  </si>
  <si>
    <t>ko{^g ;]jf z'Ns</t>
  </si>
  <si>
    <t>1.2.4</t>
  </si>
  <si>
    <t>;fj{hlgs ;'ljwf pkof]u ;]jf z'Ns</t>
  </si>
  <si>
    <t>1.2.5</t>
  </si>
  <si>
    <t>;fj{hlgs ;_&lt;rgf dd{t ;Def&lt; z'Ns</t>
  </si>
  <si>
    <t>1.2.6</t>
  </si>
  <si>
    <t>crn ;DklQ d"NofÍg ;]jf z'Ns</t>
  </si>
  <si>
    <t>1.2.7</t>
  </si>
  <si>
    <t>:yfgLo ljsf; z'Ns</t>
  </si>
  <si>
    <t>1.2.8</t>
  </si>
  <si>
    <t>cGo ;]jf z'Ns</t>
  </si>
  <si>
    <t>b:t'&lt;</t>
  </si>
  <si>
    <t>1.3.1</t>
  </si>
  <si>
    <t>btf{ tyf gljs&lt;)f b:t'&lt;</t>
  </si>
  <si>
    <t>1.3.2</t>
  </si>
  <si>
    <t>gS;fkf; b:t'&lt;</t>
  </si>
  <si>
    <t>1.3.3</t>
  </si>
  <si>
    <t>l;kmfl&lt;z tyf aS;f}gL b:t'&lt;</t>
  </si>
  <si>
    <t>1.3.4</t>
  </si>
  <si>
    <t>gftf k|dfl)ft b:t'&lt;</t>
  </si>
  <si>
    <t>1.3.5</t>
  </si>
  <si>
    <t>cGo b:t'&lt;</t>
  </si>
  <si>
    <t>;|f]t kl?rfng</t>
  </si>
  <si>
    <t>1.5.2</t>
  </si>
  <si>
    <t>cGo ;|f]t kl&lt;rfng</t>
  </si>
  <si>
    <t>cGo cfo</t>
  </si>
  <si>
    <t>1.7.1</t>
  </si>
  <si>
    <t>b)* hl&lt;jfgf</t>
  </si>
  <si>
    <t>1.7.2</t>
  </si>
  <si>
    <t>ef*f tyf axfnaf^ cfo</t>
  </si>
  <si>
    <t>1.7.3</t>
  </si>
  <si>
    <t>w&lt;f}^L hkmt</t>
  </si>
  <si>
    <t>1.7.5</t>
  </si>
  <si>
    <t>k]]ZsL lkmtf{</t>
  </si>
  <si>
    <t>1.7.6</t>
  </si>
  <si>
    <t>cGo ljljw cfo</t>
  </si>
  <si>
    <t>cfGtl&lt;s cfo ;|f]t hDdf</t>
  </si>
  <si>
    <t>cg'bfg</t>
  </si>
  <si>
    <t>2.1.1</t>
  </si>
  <si>
    <t>g]kfn ;&lt;sf&lt;af^ cg'bfg</t>
  </si>
  <si>
    <t>2.1.1.1</t>
  </si>
  <si>
    <t>zzt{ cg'bfg</t>
  </si>
  <si>
    <t>2.1.1.1.1</t>
  </si>
  <si>
    <t>kF"hLut œ:yfgLo:t&lt;sf ;*sºcg'bfg</t>
  </si>
  <si>
    <t>2.1.1.1.2</t>
  </si>
  <si>
    <t>:yfgLo zf;g tyf ;f=ljsf; sf=œk"FhLutº</t>
  </si>
  <si>
    <t>2.1.1.1.3</t>
  </si>
  <si>
    <t>:yfgLo zf;g tyf ;f=ljsf; sf=œrfn'º</t>
  </si>
  <si>
    <t>2.1.1.1.4</t>
  </si>
  <si>
    <t>:yfgLo ljsf; z'Ns sf]if œk"FhLut vr{º</t>
  </si>
  <si>
    <t>2.1.1.2</t>
  </si>
  <si>
    <t>lgzt{ cg''bfg</t>
  </si>
  <si>
    <t>2.1.1.2.1</t>
  </si>
  <si>
    <t>rfn' vr{ œk|zf;gº cg'bfg</t>
  </si>
  <si>
    <t>2.1.1.2.2</t>
  </si>
  <si>
    <t>:yfgLo ljsf; z'Ns sf]if œrfn' vr{º</t>
  </si>
  <si>
    <t>2.1.1.2.3</t>
  </si>
  <si>
    <t>k"FhLut vr{ œljsf;º cg'bfg</t>
  </si>
  <si>
    <t>2.3.1</t>
  </si>
  <si>
    <t>cGo cg'bfg</t>
  </si>
  <si>
    <t>2.3.1.1</t>
  </si>
  <si>
    <t>dfnkf]taf^ kj{ k"hf cg'bfg</t>
  </si>
  <si>
    <t>2.3.1.2</t>
  </si>
  <si>
    <t>gu&lt; ljsf; sf]if cg'bfg</t>
  </si>
  <si>
    <t>2.3.1.3</t>
  </si>
  <si>
    <t>k'&lt;ftTj ljefuaf^ k|fKt x'g] cg'bfg</t>
  </si>
  <si>
    <t>2.3.1.4</t>
  </si>
  <si>
    <t>lh=lj=;= af^ cGo cg'bfg</t>
  </si>
  <si>
    <t>2.3.1.5</t>
  </si>
  <si>
    <t>cGo cg'bfg œljleGg ;_# ;_:yfº</t>
  </si>
  <si>
    <t>lh=lj=;=af^ &lt;fhZj afF*kmfF*af^ cfo</t>
  </si>
  <si>
    <t>3.1.1</t>
  </si>
  <si>
    <t>;|f]t pkof]u s&lt;af^ afF*kmfF*</t>
  </si>
  <si>
    <t>j}b]lzs ;xfotf</t>
  </si>
  <si>
    <t>cGo lgsf;f</t>
  </si>
  <si>
    <t>6.1.1</t>
  </si>
  <si>
    <t>;fdflhs ;'&lt;Iff sfo{qmdsf] nflu</t>
  </si>
  <si>
    <t>6.1.2</t>
  </si>
  <si>
    <t xml:space="preserve">cGo lgsf;f </t>
  </si>
  <si>
    <t>C)f tyf ;fk^L</t>
  </si>
  <si>
    <t>7.1.1</t>
  </si>
  <si>
    <t>cGo C)f œ:jb]zL-gu&lt; ljsf; sf]if C)fº</t>
  </si>
  <si>
    <t>8.1.2</t>
  </si>
  <si>
    <t>nfut ;xeflutf</t>
  </si>
  <si>
    <t>8.1.2.1</t>
  </si>
  <si>
    <t>;*s af]*{ g]kfn;Fusf] sfo{qmddf</t>
  </si>
  <si>
    <t>8.1.2.2</t>
  </si>
  <si>
    <t xml:space="preserve">:yfgLo ljsf; z'Ns hu]*f sf]if </t>
  </si>
  <si>
    <t>8.1.2.3</t>
  </si>
  <si>
    <t xml:space="preserve"> ljsf; sfo{qmddf pkef]]Qmf ;ldltx? c_z</t>
  </si>
  <si>
    <t xml:space="preserve">afÅo cfo ;|f]t hDdf </t>
  </si>
  <si>
    <t xml:space="preserve">s"n hDdf cfo  </t>
  </si>
  <si>
    <t>sf]ifsf] cj:yf</t>
  </si>
  <si>
    <t>s"n cfDbfgL ?=</t>
  </si>
  <si>
    <t>ut jif{sf] afFsL a}_s bflvnf &lt;sd ?=</t>
  </si>
  <si>
    <t>cfDbfgLdWo] a}Í bflvnf u&lt;]sf] &lt;sd ?=</t>
  </si>
  <si>
    <t>gub df}Hbft ?=</t>
  </si>
  <si>
    <t>œcfly{s k|zf;g k|d'vº</t>
  </si>
  <si>
    <t>œsfo{sf&lt;L clws[tº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</si>
</sst>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0.0_);\(0.0\)"/>
    <numFmt numFmtId="169" formatCode="0_);\(0\)"/>
    <numFmt numFmtId="170" formatCode="0.00_);\(0.00\)"/>
    <numFmt numFmtId="171" formatCode="yyyy/mm/dd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Preeti"/>
      <family val="0"/>
    </font>
    <font>
      <sz val="12"/>
      <color indexed="8"/>
      <name val="Preeti"/>
      <family val="0"/>
    </font>
    <font>
      <b/>
      <sz val="16"/>
      <color indexed="8"/>
      <name val="Preeti"/>
      <family val="0"/>
    </font>
    <font>
      <sz val="16"/>
      <color indexed="8"/>
      <name val="Calibri"/>
      <family val="2"/>
    </font>
    <font>
      <sz val="11"/>
      <color indexed="8"/>
      <name val="Preeti"/>
      <family val="0"/>
    </font>
    <font>
      <sz val="14"/>
      <color indexed="8"/>
      <name val="Preeti"/>
      <family val="0"/>
    </font>
    <font>
      <u val="single"/>
      <sz val="14.3"/>
      <color indexed="36"/>
      <name val="Calibri"/>
      <family val="2"/>
    </font>
    <font>
      <b/>
      <sz val="12"/>
      <color indexed="8"/>
      <name val="Preeti"/>
      <family val="0"/>
    </font>
    <font>
      <b/>
      <sz val="11"/>
      <color indexed="8"/>
      <name val="Shangrila Numeric"/>
      <family val="0"/>
    </font>
    <font>
      <sz val="11"/>
      <color indexed="8"/>
      <name val="Shangrila Numeric"/>
      <family val="0"/>
    </font>
    <font>
      <b/>
      <sz val="14"/>
      <color indexed="8"/>
      <name val="Preeti"/>
      <family val="0"/>
    </font>
    <font>
      <sz val="12"/>
      <color indexed="8"/>
      <name val="Shangrila Numeric"/>
      <family val="0"/>
    </font>
    <font>
      <sz val="10"/>
      <name val="Arial"/>
      <family val="2"/>
    </font>
    <font>
      <sz val="16"/>
      <color indexed="9"/>
      <name val="Preeti"/>
      <family val="0"/>
    </font>
    <font>
      <sz val="16"/>
      <color indexed="8"/>
      <name val="Symbol"/>
      <family val="1"/>
    </font>
    <font>
      <sz val="16"/>
      <color indexed="8"/>
      <name val="Times New Roman"/>
      <family val="1"/>
    </font>
    <font>
      <sz val="16"/>
      <color indexed="8"/>
      <name val="Wingdings"/>
      <family val="0"/>
    </font>
    <font>
      <sz val="16"/>
      <color indexed="8"/>
      <name val="Lucida Bright"/>
      <family val="1"/>
    </font>
    <font>
      <b/>
      <sz val="14"/>
      <color indexed="8"/>
      <name val="Shangrila Numeric"/>
      <family val="0"/>
    </font>
    <font>
      <b/>
      <sz val="14"/>
      <color indexed="8"/>
      <name val="Dev"/>
      <family val="0"/>
    </font>
    <font>
      <sz val="16"/>
      <color indexed="8"/>
      <name val="De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5"/>
      <color indexed="8"/>
      <name val="Shangrila Numeric"/>
      <family val="0"/>
    </font>
    <font>
      <b/>
      <sz val="15"/>
      <color indexed="8"/>
      <name val="Shangrila Numeric"/>
      <family val="0"/>
    </font>
    <font>
      <sz val="8"/>
      <name val="Shangrila Numeric"/>
      <family val="0"/>
    </font>
    <font>
      <sz val="20"/>
      <name val="Sagarmatha"/>
      <family val="0"/>
    </font>
    <font>
      <sz val="12"/>
      <name val="Shangrila Numeric"/>
      <family val="0"/>
    </font>
    <font>
      <sz val="14"/>
      <name val="Shangrila Numeric"/>
      <family val="0"/>
    </font>
    <font>
      <sz val="18"/>
      <name val="Shangrila Numeric"/>
      <family val="0"/>
    </font>
    <font>
      <sz val="10"/>
      <name val="Shangrila Numeric"/>
      <family val="0"/>
    </font>
    <font>
      <b/>
      <sz val="10"/>
      <name val="Shangrila Numeric"/>
      <family val="0"/>
    </font>
    <font>
      <b/>
      <i/>
      <sz val="10"/>
      <name val="Shangrila Numeric"/>
      <family val="0"/>
    </font>
    <font>
      <sz val="9"/>
      <name val="Shangrila Numeric"/>
      <family val="0"/>
    </font>
    <font>
      <u val="single"/>
      <sz val="16"/>
      <name val="Shangrila Numeric"/>
      <family val="0"/>
    </font>
    <font>
      <sz val="16"/>
      <name val="Shangrila Numeric"/>
      <family val="0"/>
    </font>
    <font>
      <u val="singleAccounting"/>
      <sz val="12"/>
      <name val="Shangrila Numeric"/>
      <family val="0"/>
    </font>
    <font>
      <u val="doubleAccounting"/>
      <sz val="12"/>
      <name val="Shangrila Numeric"/>
      <family val="0"/>
    </font>
    <font>
      <b/>
      <sz val="12"/>
      <name val="Shangrila Numeric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Shangrila Numeric"/>
      <family val="0"/>
    </font>
    <font>
      <b/>
      <sz val="11"/>
      <color theme="1"/>
      <name val="Shangrila Numeric"/>
      <family val="0"/>
    </font>
    <font>
      <sz val="15"/>
      <color theme="1"/>
      <name val="Shangrila Numeric"/>
      <family val="0"/>
    </font>
    <font>
      <b/>
      <sz val="15"/>
      <color theme="1"/>
      <name val="Shangrila Numeric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14" fillId="0" borderId="0">
      <alignment/>
      <protection/>
    </xf>
    <xf numFmtId="0" fontId="1" fillId="32" borderId="7" applyNumberFormat="0" applyFont="0" applyAlignment="0" applyProtection="0"/>
    <xf numFmtId="0" fontId="71" fillId="27" borderId="8" applyNumberFormat="0" applyAlignment="0" applyProtection="0"/>
    <xf numFmtId="9" fontId="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73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5" fillId="0" borderId="0" xfId="0" applyFont="1" applyAlignment="1">
      <alignment/>
    </xf>
    <xf numFmtId="0" fontId="12" fillId="0" borderId="10" xfId="0" applyFont="1" applyBorder="1" applyAlignment="1">
      <alignment/>
    </xf>
    <xf numFmtId="0" fontId="76" fillId="0" borderId="0" xfId="0" applyFont="1" applyAlignment="1">
      <alignment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2" xfId="0" applyFont="1" applyBorder="1" applyAlignment="1">
      <alignment wrapText="1"/>
    </xf>
    <xf numFmtId="0" fontId="7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77" fillId="0" borderId="12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0" fontId="78" fillId="0" borderId="13" xfId="0" applyFont="1" applyBorder="1" applyAlignment="1">
      <alignment horizontal="center" vertical="center"/>
    </xf>
    <xf numFmtId="0" fontId="78" fillId="0" borderId="12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8" xfId="0" applyFont="1" applyBorder="1" applyAlignment="1" quotePrefix="1">
      <alignment vertical="top" wrapText="1"/>
    </xf>
    <xf numFmtId="0" fontId="5" fillId="0" borderId="18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top" wrapText="1" indent="1"/>
    </xf>
    <xf numFmtId="0" fontId="2" fillId="0" borderId="14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6" fillId="0" borderId="22" xfId="0" applyFont="1" applyBorder="1" applyAlignment="1">
      <alignment horizontal="left" vertical="top" wrapText="1" indent="1"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 quotePrefix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left" vertical="top" wrapText="1" indent="5"/>
    </xf>
    <xf numFmtId="0" fontId="18" fillId="0" borderId="16" xfId="0" applyFont="1" applyBorder="1" applyAlignment="1">
      <alignment horizontal="left" vertical="top" wrapText="1" indent="5"/>
    </xf>
    <xf numFmtId="0" fontId="2" fillId="0" borderId="12" xfId="0" applyFont="1" applyBorder="1" applyAlignment="1">
      <alignment horizontal="left" vertical="top" wrapText="1" indent="2"/>
    </xf>
    <xf numFmtId="0" fontId="2" fillId="0" borderId="16" xfId="0" applyFont="1" applyBorder="1" applyAlignment="1">
      <alignment horizontal="left" vertical="top" wrapText="1" indent="2"/>
    </xf>
    <xf numFmtId="0" fontId="2" fillId="0" borderId="11" xfId="0" applyFont="1" applyBorder="1" applyAlignment="1">
      <alignment vertical="top" wrapText="1"/>
    </xf>
    <xf numFmtId="0" fontId="2" fillId="0" borderId="17" xfId="0" applyFont="1" applyBorder="1" applyAlignment="1">
      <alignment horizontal="left" vertical="top" wrapText="1" indent="2"/>
    </xf>
    <xf numFmtId="0" fontId="2" fillId="0" borderId="18" xfId="0" applyFont="1" applyBorder="1" applyAlignment="1">
      <alignment horizontal="left" vertical="top" wrapText="1" indent="2"/>
    </xf>
    <xf numFmtId="0" fontId="2" fillId="0" borderId="19" xfId="0" applyFont="1" applyBorder="1" applyAlignment="1">
      <alignment horizontal="left" vertical="top" wrapText="1" indent="2"/>
    </xf>
    <xf numFmtId="0" fontId="2" fillId="0" borderId="23" xfId="0" applyFont="1" applyBorder="1" applyAlignment="1">
      <alignment horizontal="left" vertical="top" wrapText="1" indent="2"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 quotePrefix="1">
      <alignment horizontal="center" vertical="center"/>
    </xf>
    <xf numFmtId="0" fontId="0" fillId="0" borderId="0" xfId="0" applyAlignment="1">
      <alignment horizontal="center"/>
    </xf>
    <xf numFmtId="0" fontId="76" fillId="0" borderId="0" xfId="0" applyFont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43" fontId="78" fillId="0" borderId="12" xfId="42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11" fillId="0" borderId="13" xfId="0" applyFont="1" applyBorder="1" applyAlignment="1">
      <alignment horizontal="center" vertical="center" wrapText="1"/>
    </xf>
    <xf numFmtId="0" fontId="79" fillId="0" borderId="0" xfId="0" applyFont="1" applyAlignment="1">
      <alignment/>
    </xf>
    <xf numFmtId="0" fontId="79" fillId="0" borderId="12" xfId="0" applyFont="1" applyBorder="1" applyAlignment="1">
      <alignment/>
    </xf>
    <xf numFmtId="0" fontId="80" fillId="0" borderId="12" xfId="0" applyFont="1" applyBorder="1" applyAlignment="1">
      <alignment horizontal="center" vertical="center" wrapText="1"/>
    </xf>
    <xf numFmtId="0" fontId="80" fillId="0" borderId="12" xfId="0" applyFont="1" applyBorder="1" applyAlignment="1">
      <alignment/>
    </xf>
    <xf numFmtId="0" fontId="80" fillId="0" borderId="12" xfId="0" applyFont="1" applyBorder="1" applyAlignment="1">
      <alignment horizontal="right"/>
    </xf>
    <xf numFmtId="0" fontId="80" fillId="0" borderId="0" xfId="0" applyFont="1" applyAlignment="1">
      <alignment horizontal="center"/>
    </xf>
    <xf numFmtId="0" fontId="80" fillId="0" borderId="0" xfId="0" applyFont="1" applyAlignment="1">
      <alignment horizontal="right"/>
    </xf>
    <xf numFmtId="0" fontId="22" fillId="0" borderId="20" xfId="0" applyFont="1" applyBorder="1" applyAlignment="1">
      <alignment vertical="top" wrapText="1"/>
    </xf>
    <xf numFmtId="0" fontId="22" fillId="0" borderId="19" xfId="0" applyFont="1" applyBorder="1" applyAlignment="1" quotePrefix="1">
      <alignment vertical="top" wrapText="1"/>
    </xf>
    <xf numFmtId="0" fontId="22" fillId="0" borderId="24" xfId="0" applyFont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22" fillId="0" borderId="18" xfId="0" applyFont="1" applyBorder="1" applyAlignment="1">
      <alignment vertical="top" wrapText="1"/>
    </xf>
    <xf numFmtId="0" fontId="22" fillId="0" borderId="12" xfId="0" applyFont="1" applyBorder="1" applyAlignment="1">
      <alignment/>
    </xf>
    <xf numFmtId="0" fontId="22" fillId="0" borderId="10" xfId="0" applyFont="1" applyBorder="1" applyAlignment="1">
      <alignment vertical="top" wrapText="1"/>
    </xf>
    <xf numFmtId="0" fontId="22" fillId="0" borderId="16" xfId="0" applyFont="1" applyBorder="1" applyAlignment="1" quotePrefix="1">
      <alignment horizontal="left" vertical="top" wrapText="1"/>
    </xf>
    <xf numFmtId="0" fontId="22" fillId="0" borderId="23" xfId="0" applyFont="1" applyBorder="1" applyAlignment="1" quotePrefix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left" vertical="top" wrapText="1"/>
    </xf>
    <xf numFmtId="0" fontId="22" fillId="0" borderId="23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22" fillId="0" borderId="12" xfId="0" applyFont="1" applyBorder="1" applyAlignment="1" quotePrefix="1">
      <alignment horizontal="left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80" fillId="0" borderId="12" xfId="0" applyFont="1" applyBorder="1" applyAlignment="1">
      <alignment horizontal="left"/>
    </xf>
    <xf numFmtId="0" fontId="80" fillId="0" borderId="13" xfId="0" applyFont="1" applyBorder="1" applyAlignment="1">
      <alignment horizontal="left"/>
    </xf>
    <xf numFmtId="0" fontId="80" fillId="0" borderId="21" xfId="0" applyFont="1" applyBorder="1" applyAlignment="1">
      <alignment horizontal="left"/>
    </xf>
    <xf numFmtId="0" fontId="80" fillId="0" borderId="10" xfId="0" applyFont="1" applyBorder="1" applyAlignment="1">
      <alignment horizontal="left"/>
    </xf>
    <xf numFmtId="0" fontId="80" fillId="0" borderId="0" xfId="0" applyFont="1" applyAlignment="1">
      <alignment horizontal="center"/>
    </xf>
    <xf numFmtId="0" fontId="44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43" fontId="49" fillId="0" borderId="12" xfId="42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43" fontId="49" fillId="0" borderId="12" xfId="42" applyFont="1" applyBorder="1" applyAlignment="1">
      <alignment horizontal="center" vertical="center"/>
    </xf>
    <xf numFmtId="43" fontId="50" fillId="0" borderId="12" xfId="0" applyNumberFormat="1" applyFont="1" applyBorder="1" applyAlignment="1">
      <alignment vertical="center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vertical="center"/>
    </xf>
    <xf numFmtId="43" fontId="49" fillId="0" borderId="12" xfId="42" applyFont="1" applyBorder="1" applyAlignment="1">
      <alignment horizontal="right" vertical="center"/>
    </xf>
    <xf numFmtId="0" fontId="49" fillId="0" borderId="12" xfId="0" applyFont="1" applyBorder="1" applyAlignment="1">
      <alignment vertical="center"/>
    </xf>
    <xf numFmtId="43" fontId="49" fillId="0" borderId="12" xfId="0" applyNumberFormat="1" applyFont="1" applyBorder="1" applyAlignment="1">
      <alignment vertical="center"/>
    </xf>
    <xf numFmtId="43" fontId="49" fillId="0" borderId="12" xfId="42" applyNumberFormat="1" applyFont="1" applyBorder="1" applyAlignment="1">
      <alignment horizontal="right" vertical="center"/>
    </xf>
    <xf numFmtId="4" fontId="49" fillId="0" borderId="12" xfId="0" applyNumberFormat="1" applyFont="1" applyBorder="1" applyAlignment="1">
      <alignment vertical="center"/>
    </xf>
    <xf numFmtId="4" fontId="50" fillId="0" borderId="12" xfId="0" applyNumberFormat="1" applyFont="1" applyBorder="1" applyAlignment="1">
      <alignment vertical="center"/>
    </xf>
    <xf numFmtId="43" fontId="49" fillId="0" borderId="12" xfId="42" applyFont="1" applyBorder="1" applyAlignment="1">
      <alignment vertical="center"/>
    </xf>
    <xf numFmtId="4" fontId="49" fillId="0" borderId="12" xfId="42" applyNumberFormat="1" applyFont="1" applyBorder="1" applyAlignment="1">
      <alignment vertical="center"/>
    </xf>
    <xf numFmtId="43" fontId="50" fillId="0" borderId="12" xfId="42" applyFont="1" applyBorder="1" applyAlignment="1">
      <alignment horizontal="center" vertical="center"/>
    </xf>
    <xf numFmtId="0" fontId="50" fillId="0" borderId="12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51" fillId="0" borderId="12" xfId="0" applyNumberFormat="1" applyFont="1" applyBorder="1" applyAlignment="1">
      <alignment horizontal="center" vertical="center"/>
    </xf>
    <xf numFmtId="0" fontId="51" fillId="0" borderId="12" xfId="0" applyFont="1" applyBorder="1" applyAlignment="1">
      <alignment vertical="center"/>
    </xf>
    <xf numFmtId="43" fontId="50" fillId="0" borderId="12" xfId="42" applyFont="1" applyBorder="1" applyAlignment="1">
      <alignment vertical="center"/>
    </xf>
    <xf numFmtId="0" fontId="50" fillId="0" borderId="12" xfId="0" applyNumberFormat="1" applyFont="1" applyBorder="1" applyAlignment="1">
      <alignment horizontal="center" vertical="center"/>
    </xf>
    <xf numFmtId="4" fontId="50" fillId="0" borderId="12" xfId="42" applyNumberFormat="1" applyFont="1" applyBorder="1" applyAlignment="1">
      <alignment vertical="center"/>
    </xf>
    <xf numFmtId="0" fontId="49" fillId="0" borderId="12" xfId="0" applyNumberFormat="1" applyFont="1" applyBorder="1" applyAlignment="1">
      <alignment horizontal="center" vertical="center"/>
    </xf>
    <xf numFmtId="0" fontId="50" fillId="0" borderId="12" xfId="0" applyFont="1" applyBorder="1" applyAlignment="1" quotePrefix="1">
      <alignment horizontal="center" vertical="center"/>
    </xf>
    <xf numFmtId="0" fontId="49" fillId="0" borderId="12" xfId="0" applyFont="1" applyBorder="1" applyAlignment="1" quotePrefix="1">
      <alignment horizontal="center" vertical="center"/>
    </xf>
    <xf numFmtId="0" fontId="52" fillId="0" borderId="12" xfId="0" applyFont="1" applyBorder="1" applyAlignment="1">
      <alignment vertical="center"/>
    </xf>
    <xf numFmtId="0" fontId="49" fillId="0" borderId="12" xfId="0" applyFont="1" applyBorder="1" applyAlignment="1">
      <alignment vertical="center" wrapText="1"/>
    </xf>
    <xf numFmtId="43" fontId="50" fillId="0" borderId="12" xfId="42" applyNumberFormat="1" applyFont="1" applyBorder="1" applyAlignment="1">
      <alignment horizontal="right" vertical="center"/>
    </xf>
    <xf numFmtId="4" fontId="50" fillId="0" borderId="12" xfId="42" applyNumberFormat="1" applyFont="1" applyBorder="1" applyAlignment="1">
      <alignment horizontal="right" vertical="center"/>
    </xf>
    <xf numFmtId="43" fontId="50" fillId="0" borderId="12" xfId="42" applyFont="1" applyBorder="1" applyAlignment="1">
      <alignment horizontal="right" vertical="center"/>
    </xf>
    <xf numFmtId="0" fontId="50" fillId="0" borderId="12" xfId="0" applyFont="1" applyFill="1" applyBorder="1" applyAlignment="1">
      <alignment horizontal="right" vertical="center"/>
    </xf>
    <xf numFmtId="43" fontId="50" fillId="0" borderId="15" xfId="42" applyNumberFormat="1" applyFont="1" applyBorder="1" applyAlignment="1">
      <alignment horizontal="right" vertical="center"/>
    </xf>
    <xf numFmtId="43" fontId="50" fillId="0" borderId="15" xfId="42" applyFont="1" applyBorder="1" applyAlignment="1">
      <alignment horizontal="right" vertical="center"/>
    </xf>
    <xf numFmtId="0" fontId="50" fillId="0" borderId="15" xfId="0" applyFont="1" applyFill="1" applyBorder="1" applyAlignment="1">
      <alignment horizontal="right"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43" fontId="46" fillId="0" borderId="0" xfId="0" applyNumberFormat="1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right" vertical="center"/>
    </xf>
    <xf numFmtId="43" fontId="46" fillId="0" borderId="0" xfId="42" applyFont="1" applyBorder="1" applyAlignment="1">
      <alignment vertical="center"/>
    </xf>
    <xf numFmtId="43" fontId="55" fillId="0" borderId="0" xfId="42" applyFont="1" applyBorder="1" applyAlignment="1">
      <alignment vertical="center"/>
    </xf>
    <xf numFmtId="43" fontId="56" fillId="0" borderId="0" xfId="42" applyFont="1" applyBorder="1" applyAlignment="1">
      <alignment vertical="center"/>
    </xf>
    <xf numFmtId="0" fontId="57" fillId="0" borderId="0" xfId="0" applyFont="1" applyBorder="1" applyAlignment="1">
      <alignment horizontal="right" vertical="center"/>
    </xf>
    <xf numFmtId="0" fontId="57" fillId="0" borderId="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nauti%20Municipality\Fiscal%20Year%202071-072\Income%20Fantw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C4">
            <v>10000</v>
          </cell>
        </row>
        <row r="5">
          <cell r="C5">
            <v>0</v>
          </cell>
          <cell r="D5">
            <v>0</v>
          </cell>
          <cell r="E5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200000</v>
          </cell>
        </row>
        <row r="28">
          <cell r="C28">
            <v>100000</v>
          </cell>
        </row>
        <row r="39">
          <cell r="D39">
            <v>272150</v>
          </cell>
          <cell r="E39">
            <v>272150</v>
          </cell>
        </row>
        <row r="44">
          <cell r="D44">
            <v>0</v>
          </cell>
        </row>
        <row r="47">
          <cell r="D47">
            <v>0</v>
          </cell>
        </row>
        <row r="50">
          <cell r="C50">
            <v>1800000</v>
          </cell>
        </row>
        <row r="52">
          <cell r="D52">
            <v>0</v>
          </cell>
        </row>
        <row r="53">
          <cell r="C53">
            <v>0</v>
          </cell>
          <cell r="D53">
            <v>0</v>
          </cell>
        </row>
        <row r="65">
          <cell r="C65">
            <v>50000</v>
          </cell>
          <cell r="D65">
            <v>0</v>
          </cell>
        </row>
        <row r="66">
          <cell r="D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</row>
        <row r="68">
          <cell r="C68">
            <v>0</v>
          </cell>
          <cell r="D68">
            <v>18000</v>
          </cell>
          <cell r="E68">
            <v>18000</v>
          </cell>
        </row>
        <row r="70">
          <cell r="D70">
            <v>0</v>
          </cell>
        </row>
        <row r="71">
          <cell r="D71">
            <v>0</v>
          </cell>
        </row>
        <row r="74">
          <cell r="D74">
            <v>0</v>
          </cell>
        </row>
        <row r="78">
          <cell r="D78">
            <v>0</v>
          </cell>
        </row>
        <row r="79">
          <cell r="D79">
            <v>4097000</v>
          </cell>
          <cell r="E79">
            <v>4097000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zoomScalePageLayoutView="0" workbookViewId="0" topLeftCell="A16">
      <selection activeCell="D60" sqref="D60"/>
    </sheetView>
  </sheetViews>
  <sheetFormatPr defaultColWidth="9.140625" defaultRowHeight="15"/>
  <cols>
    <col min="1" max="1" width="52.421875" style="7" customWidth="1"/>
    <col min="2" max="2" width="19.7109375" style="7" customWidth="1"/>
    <col min="3" max="3" width="19.57421875" style="7" customWidth="1"/>
    <col min="4" max="4" width="11.8515625" style="7" customWidth="1"/>
    <col min="5" max="5" width="12.7109375" style="7" customWidth="1"/>
    <col min="6" max="6" width="10.421875" style="7" customWidth="1"/>
    <col min="7" max="16384" width="9.140625" style="7" customWidth="1"/>
  </cols>
  <sheetData>
    <row r="1" spans="1:11" ht="18">
      <c r="A1" s="154" t="s">
        <v>148</v>
      </c>
      <c r="B1" s="154"/>
      <c r="C1" s="154"/>
      <c r="D1" s="154"/>
      <c r="E1" s="154"/>
      <c r="F1" s="154"/>
      <c r="G1" s="5"/>
      <c r="H1" s="5"/>
      <c r="I1" s="5"/>
      <c r="J1" s="5"/>
      <c r="K1" s="5"/>
    </row>
    <row r="2" spans="1:11" ht="18">
      <c r="A2" s="154" t="s">
        <v>146</v>
      </c>
      <c r="B2" s="154"/>
      <c r="C2" s="154"/>
      <c r="D2" s="154"/>
      <c r="E2" s="154"/>
      <c r="F2" s="154"/>
      <c r="G2" s="5"/>
      <c r="H2" s="5"/>
      <c r="I2" s="5"/>
      <c r="J2" s="5"/>
      <c r="K2" s="5"/>
    </row>
    <row r="3" spans="1:11" ht="19.5">
      <c r="A3" s="155" t="s">
        <v>147</v>
      </c>
      <c r="B3" s="155"/>
      <c r="C3" s="155"/>
      <c r="D3" s="155"/>
      <c r="E3" s="155"/>
      <c r="F3" s="155"/>
      <c r="G3" s="29"/>
      <c r="H3" s="29"/>
      <c r="I3" s="29"/>
      <c r="J3" s="29"/>
      <c r="K3" s="29"/>
    </row>
    <row r="4" spans="1:11" ht="19.5">
      <c r="A4" s="153" t="s">
        <v>32</v>
      </c>
      <c r="B4" s="153"/>
      <c r="C4" s="153"/>
      <c r="D4" s="153"/>
      <c r="E4" s="153"/>
      <c r="F4" s="153"/>
      <c r="G4" s="39"/>
      <c r="H4" s="39"/>
      <c r="I4" s="39"/>
      <c r="J4" s="39"/>
      <c r="K4" s="39"/>
    </row>
    <row r="5" spans="1:11" ht="19.5">
      <c r="A5" s="153" t="s">
        <v>177</v>
      </c>
      <c r="B5" s="153"/>
      <c r="C5" s="153"/>
      <c r="D5" s="153"/>
      <c r="E5" s="153"/>
      <c r="F5" s="153"/>
      <c r="G5" s="39"/>
      <c r="H5" s="39"/>
      <c r="I5" s="39"/>
      <c r="J5" s="39"/>
      <c r="K5" s="39"/>
    </row>
    <row r="6" spans="1:6" ht="21">
      <c r="A6" s="56" t="s">
        <v>155</v>
      </c>
      <c r="B6" s="41"/>
      <c r="C6" s="42"/>
      <c r="D6" s="42"/>
      <c r="E6" s="4" t="s">
        <v>18</v>
      </c>
      <c r="F6" s="42"/>
    </row>
    <row r="7" spans="1:6" ht="21">
      <c r="A7" s="40" t="s">
        <v>40</v>
      </c>
      <c r="B7" s="43"/>
      <c r="C7" s="43"/>
      <c r="D7" s="43"/>
      <c r="E7" s="43"/>
      <c r="F7" s="44"/>
    </row>
    <row r="8" spans="1:6" ht="29.25" customHeight="1">
      <c r="A8" s="149" t="s">
        <v>41</v>
      </c>
      <c r="B8" s="149" t="s">
        <v>42</v>
      </c>
      <c r="C8" s="149" t="s">
        <v>156</v>
      </c>
      <c r="D8" s="149" t="s">
        <v>43</v>
      </c>
      <c r="E8" s="149" t="s">
        <v>44</v>
      </c>
      <c r="F8" s="149" t="s">
        <v>45</v>
      </c>
    </row>
    <row r="9" spans="1:6" ht="29.25" customHeight="1">
      <c r="A9" s="156"/>
      <c r="B9" s="156"/>
      <c r="C9" s="156"/>
      <c r="D9" s="156"/>
      <c r="E9" s="156"/>
      <c r="F9" s="156"/>
    </row>
    <row r="10" spans="1:6" ht="24" customHeight="1">
      <c r="A10" s="150"/>
      <c r="B10" s="150"/>
      <c r="C10" s="150"/>
      <c r="D10" s="150"/>
      <c r="E10" s="150"/>
      <c r="F10" s="150"/>
    </row>
    <row r="11" spans="1:6" ht="19.5" customHeight="1">
      <c r="A11" s="45" t="s">
        <v>46</v>
      </c>
      <c r="B11" s="46" t="s">
        <v>37</v>
      </c>
      <c r="C11" s="47"/>
      <c r="D11" s="47"/>
      <c r="E11" s="47"/>
      <c r="F11" s="47"/>
    </row>
    <row r="12" spans="1:6" ht="19.5" customHeight="1">
      <c r="A12" s="48" t="s">
        <v>47</v>
      </c>
      <c r="B12" s="49"/>
      <c r="C12" s="50"/>
      <c r="D12" s="50"/>
      <c r="E12" s="50"/>
      <c r="F12" s="50"/>
    </row>
    <row r="13" spans="1:6" ht="19.5" customHeight="1">
      <c r="A13" s="48" t="s">
        <v>48</v>
      </c>
      <c r="B13" s="49" t="s">
        <v>49</v>
      </c>
      <c r="C13" s="50"/>
      <c r="D13" s="50"/>
      <c r="E13" s="50"/>
      <c r="F13" s="50"/>
    </row>
    <row r="14" spans="1:6" ht="19.5" customHeight="1">
      <c r="A14" s="48" t="s">
        <v>50</v>
      </c>
      <c r="B14" s="49" t="s">
        <v>49</v>
      </c>
      <c r="C14" s="50"/>
      <c r="D14" s="50"/>
      <c r="E14" s="50"/>
      <c r="F14" s="50"/>
    </row>
    <row r="15" spans="1:6" ht="19.5" customHeight="1">
      <c r="A15" s="48" t="s">
        <v>51</v>
      </c>
      <c r="B15" s="49" t="s">
        <v>49</v>
      </c>
      <c r="C15" s="50"/>
      <c r="D15" s="50"/>
      <c r="E15" s="50"/>
      <c r="F15" s="50"/>
    </row>
    <row r="16" spans="1:6" ht="19.5" customHeight="1">
      <c r="A16" s="45" t="s">
        <v>52</v>
      </c>
      <c r="B16" s="49" t="s">
        <v>53</v>
      </c>
      <c r="C16" s="50"/>
      <c r="D16" s="50"/>
      <c r="E16" s="50"/>
      <c r="F16" s="50"/>
    </row>
    <row r="17" spans="1:6" ht="19.5" customHeight="1">
      <c r="A17" s="48" t="s">
        <v>54</v>
      </c>
      <c r="B17" s="49" t="s">
        <v>49</v>
      </c>
      <c r="C17" s="50"/>
      <c r="D17" s="50"/>
      <c r="E17" s="50"/>
      <c r="F17" s="50"/>
    </row>
    <row r="18" spans="1:6" ht="19.5" customHeight="1">
      <c r="A18" s="48" t="s">
        <v>55</v>
      </c>
      <c r="B18" s="49" t="s">
        <v>49</v>
      </c>
      <c r="C18" s="49"/>
      <c r="D18" s="50"/>
      <c r="E18" s="50"/>
      <c r="F18" s="50"/>
    </row>
    <row r="19" spans="1:6" ht="19.5" customHeight="1">
      <c r="A19" s="48" t="s">
        <v>56</v>
      </c>
      <c r="B19" s="49" t="s">
        <v>49</v>
      </c>
      <c r="C19" s="50"/>
      <c r="D19" s="50"/>
      <c r="E19" s="50"/>
      <c r="F19" s="50"/>
    </row>
    <row r="20" spans="1:6" ht="19.5" customHeight="1">
      <c r="A20" s="45" t="s">
        <v>57</v>
      </c>
      <c r="B20" s="49"/>
      <c r="C20" s="50"/>
      <c r="D20" s="50"/>
      <c r="E20" s="50"/>
      <c r="F20" s="50"/>
    </row>
    <row r="21" spans="1:6" ht="19.5" customHeight="1">
      <c r="A21" s="48" t="s">
        <v>58</v>
      </c>
      <c r="B21" s="49" t="s">
        <v>59</v>
      </c>
      <c r="C21" s="50"/>
      <c r="D21" s="50"/>
      <c r="E21" s="50"/>
      <c r="F21" s="50"/>
    </row>
    <row r="22" spans="1:6" ht="19.5" customHeight="1">
      <c r="A22" s="48" t="s">
        <v>60</v>
      </c>
      <c r="B22" s="49" t="s">
        <v>61</v>
      </c>
      <c r="C22" s="50"/>
      <c r="D22" s="50"/>
      <c r="E22" s="50"/>
      <c r="F22" s="50"/>
    </row>
    <row r="23" spans="1:6" ht="19.5" customHeight="1">
      <c r="A23" s="48" t="s">
        <v>62</v>
      </c>
      <c r="B23" s="49" t="s">
        <v>49</v>
      </c>
      <c r="C23" s="50"/>
      <c r="D23" s="50"/>
      <c r="E23" s="50"/>
      <c r="F23" s="50"/>
    </row>
    <row r="24" spans="1:6" ht="19.5" customHeight="1">
      <c r="A24" s="45" t="s">
        <v>63</v>
      </c>
      <c r="B24" s="49" t="s">
        <v>64</v>
      </c>
      <c r="C24" s="50"/>
      <c r="D24" s="50"/>
      <c r="E24" s="50"/>
      <c r="F24" s="50"/>
    </row>
    <row r="25" spans="1:6" ht="19.5" customHeight="1">
      <c r="A25" s="48" t="s">
        <v>65</v>
      </c>
      <c r="B25" s="51" t="s">
        <v>66</v>
      </c>
      <c r="C25" s="50"/>
      <c r="D25" s="50"/>
      <c r="E25" s="50"/>
      <c r="F25" s="50"/>
    </row>
    <row r="26" spans="1:6" ht="19.5" customHeight="1">
      <c r="A26" s="48" t="s">
        <v>67</v>
      </c>
      <c r="B26" s="49" t="s">
        <v>68</v>
      </c>
      <c r="C26" s="50"/>
      <c r="D26" s="50"/>
      <c r="E26" s="50"/>
      <c r="F26" s="50"/>
    </row>
    <row r="27" spans="1:6" ht="19.5" customHeight="1">
      <c r="A27" s="48" t="s">
        <v>69</v>
      </c>
      <c r="B27" s="49" t="s">
        <v>70</v>
      </c>
      <c r="C27" s="50"/>
      <c r="D27" s="50"/>
      <c r="E27" s="50"/>
      <c r="F27" s="50"/>
    </row>
    <row r="28" spans="1:6" ht="19.5" customHeight="1">
      <c r="A28" s="45" t="s">
        <v>71</v>
      </c>
      <c r="B28" s="49" t="s">
        <v>70</v>
      </c>
      <c r="C28" s="50"/>
      <c r="D28" s="50"/>
      <c r="E28" s="50"/>
      <c r="F28" s="50"/>
    </row>
    <row r="29" spans="1:6" ht="19.5" customHeight="1">
      <c r="A29" s="48" t="s">
        <v>72</v>
      </c>
      <c r="B29" s="49" t="s">
        <v>73</v>
      </c>
      <c r="C29" s="50"/>
      <c r="D29" s="50"/>
      <c r="E29" s="50"/>
      <c r="F29" s="50"/>
    </row>
    <row r="30" spans="1:6" ht="19.5" customHeight="1">
      <c r="A30" s="48" t="s">
        <v>74</v>
      </c>
      <c r="B30" s="49" t="s">
        <v>70</v>
      </c>
      <c r="C30" s="50"/>
      <c r="D30" s="50"/>
      <c r="E30" s="50"/>
      <c r="F30" s="50"/>
    </row>
    <row r="31" spans="1:6" ht="19.5" customHeight="1">
      <c r="A31" s="45" t="s">
        <v>75</v>
      </c>
      <c r="B31" s="49" t="s">
        <v>49</v>
      </c>
      <c r="C31" s="50"/>
      <c r="D31" s="50"/>
      <c r="E31" s="50"/>
      <c r="F31" s="50"/>
    </row>
    <row r="32" spans="1:6" ht="19.5" customHeight="1">
      <c r="A32" s="48" t="s">
        <v>76</v>
      </c>
      <c r="B32" s="49" t="s">
        <v>49</v>
      </c>
      <c r="C32" s="50"/>
      <c r="D32" s="50"/>
      <c r="E32" s="50"/>
      <c r="F32" s="50"/>
    </row>
    <row r="33" spans="1:6" ht="19.5" customHeight="1">
      <c r="A33" s="48" t="s">
        <v>77</v>
      </c>
      <c r="B33" s="49" t="s">
        <v>61</v>
      </c>
      <c r="C33" s="50"/>
      <c r="D33" s="50"/>
      <c r="E33" s="50"/>
      <c r="F33" s="50"/>
    </row>
    <row r="34" spans="1:6" ht="19.5" customHeight="1">
      <c r="A34" s="45" t="s">
        <v>78</v>
      </c>
      <c r="B34" s="49" t="s">
        <v>79</v>
      </c>
      <c r="C34" s="50"/>
      <c r="D34" s="50"/>
      <c r="E34" s="50"/>
      <c r="F34" s="50"/>
    </row>
    <row r="35" spans="1:6" ht="19.5" customHeight="1">
      <c r="A35" s="48" t="s">
        <v>80</v>
      </c>
      <c r="B35" s="49" t="s">
        <v>59</v>
      </c>
      <c r="C35" s="50"/>
      <c r="D35" s="50"/>
      <c r="E35" s="50"/>
      <c r="F35" s="50"/>
    </row>
    <row r="36" spans="1:6" ht="19.5" customHeight="1">
      <c r="A36" s="48" t="s">
        <v>81</v>
      </c>
      <c r="B36" s="49" t="s">
        <v>70</v>
      </c>
      <c r="C36" s="50"/>
      <c r="D36" s="50"/>
      <c r="E36" s="50"/>
      <c r="F36" s="50"/>
    </row>
    <row r="37" spans="1:6" ht="19.5" customHeight="1">
      <c r="A37" s="45" t="s">
        <v>82</v>
      </c>
      <c r="B37" s="49" t="s">
        <v>83</v>
      </c>
      <c r="C37" s="50"/>
      <c r="D37" s="50"/>
      <c r="E37" s="50"/>
      <c r="F37" s="50"/>
    </row>
    <row r="38" spans="1:6" ht="19.5" customHeight="1">
      <c r="A38" s="48" t="s">
        <v>84</v>
      </c>
      <c r="B38" s="49" t="s">
        <v>49</v>
      </c>
      <c r="C38" s="50"/>
      <c r="D38" s="50"/>
      <c r="E38" s="50"/>
      <c r="F38" s="50"/>
    </row>
    <row r="39" spans="1:6" ht="19.5" customHeight="1">
      <c r="A39" s="48" t="s">
        <v>85</v>
      </c>
      <c r="B39" s="49" t="s">
        <v>70</v>
      </c>
      <c r="C39" s="50"/>
      <c r="D39" s="50"/>
      <c r="E39" s="50"/>
      <c r="F39" s="50"/>
    </row>
    <row r="40" spans="1:6" ht="19.5" customHeight="1">
      <c r="A40" s="48" t="s">
        <v>157</v>
      </c>
      <c r="B40" s="49" t="s">
        <v>49</v>
      </c>
      <c r="C40" s="50"/>
      <c r="D40" s="50"/>
      <c r="E40" s="50"/>
      <c r="F40" s="50"/>
    </row>
    <row r="41" spans="1:6" ht="19.5" customHeight="1">
      <c r="A41" s="48" t="s">
        <v>86</v>
      </c>
      <c r="B41" s="49" t="s">
        <v>49</v>
      </c>
      <c r="C41" s="50"/>
      <c r="D41" s="50"/>
      <c r="E41" s="52"/>
      <c r="F41" s="50"/>
    </row>
    <row r="42" spans="1:6" ht="19.5" customHeight="1">
      <c r="A42" s="48" t="s">
        <v>87</v>
      </c>
      <c r="B42" s="49" t="s">
        <v>49</v>
      </c>
      <c r="C42" s="50"/>
      <c r="D42" s="50"/>
      <c r="E42" s="50"/>
      <c r="F42" s="50"/>
    </row>
    <row r="43" spans="1:6" ht="19.5" customHeight="1">
      <c r="A43" s="45" t="s">
        <v>88</v>
      </c>
      <c r="B43" s="53"/>
      <c r="C43" s="50"/>
      <c r="D43" s="50"/>
      <c r="E43" s="50"/>
      <c r="F43" s="50"/>
    </row>
    <row r="44" spans="1:6" ht="19.5" customHeight="1">
      <c r="A44" s="48" t="s">
        <v>89</v>
      </c>
      <c r="B44" s="53"/>
      <c r="C44" s="50"/>
      <c r="D44" s="50"/>
      <c r="E44" s="50"/>
      <c r="F44" s="50"/>
    </row>
    <row r="45" spans="1:6" ht="19.5" customHeight="1">
      <c r="A45" s="54" t="s">
        <v>90</v>
      </c>
      <c r="B45" s="54" t="s">
        <v>38</v>
      </c>
      <c r="C45" s="55"/>
      <c r="D45" s="55"/>
      <c r="E45" s="55"/>
      <c r="F45" s="55"/>
    </row>
    <row r="46" spans="1:6" ht="19.5" customHeight="1">
      <c r="A46" s="56" t="s">
        <v>91</v>
      </c>
      <c r="B46" s="57"/>
      <c r="C46" s="58"/>
      <c r="D46" s="59"/>
      <c r="E46" s="60"/>
      <c r="F46" s="58"/>
    </row>
    <row r="47" spans="1:6" ht="19.5" customHeight="1">
      <c r="A47" s="149" t="s">
        <v>41</v>
      </c>
      <c r="B47" s="149" t="s">
        <v>92</v>
      </c>
      <c r="C47" s="61" t="s">
        <v>35</v>
      </c>
      <c r="D47" s="151" t="s">
        <v>93</v>
      </c>
      <c r="E47" s="152"/>
      <c r="F47" s="58"/>
    </row>
    <row r="48" spans="1:6" ht="19.5" customHeight="1">
      <c r="A48" s="150"/>
      <c r="B48" s="150"/>
      <c r="C48" s="62" t="s">
        <v>94</v>
      </c>
      <c r="D48" s="63" t="s">
        <v>95</v>
      </c>
      <c r="E48" s="63" t="s">
        <v>96</v>
      </c>
      <c r="F48" s="58"/>
    </row>
    <row r="49" spans="1:6" ht="19.5" customHeight="1">
      <c r="A49" s="64" t="s">
        <v>97</v>
      </c>
      <c r="B49" s="50" t="s">
        <v>98</v>
      </c>
      <c r="C49" s="146"/>
      <c r="D49" s="147"/>
      <c r="E49" s="158"/>
      <c r="F49" s="58"/>
    </row>
    <row r="50" spans="1:6" ht="19.5" customHeight="1">
      <c r="A50" s="64" t="s">
        <v>99</v>
      </c>
      <c r="B50" s="50" t="s">
        <v>49</v>
      </c>
      <c r="C50" s="147"/>
      <c r="D50" s="147"/>
      <c r="E50" s="159"/>
      <c r="F50" s="58"/>
    </row>
    <row r="51" spans="1:6" ht="19.5" customHeight="1">
      <c r="A51" s="64" t="s">
        <v>100</v>
      </c>
      <c r="B51" s="50" t="s">
        <v>49</v>
      </c>
      <c r="C51" s="147"/>
      <c r="D51" s="147"/>
      <c r="E51" s="159"/>
      <c r="F51" s="58"/>
    </row>
    <row r="52" spans="1:6" ht="19.5" customHeight="1">
      <c r="A52" s="64" t="s">
        <v>101</v>
      </c>
      <c r="B52" s="55" t="s">
        <v>49</v>
      </c>
      <c r="C52" s="148"/>
      <c r="D52" s="147"/>
      <c r="E52" s="160"/>
      <c r="F52" s="58"/>
    </row>
    <row r="53" spans="1:6" ht="25.5" customHeight="1">
      <c r="A53" s="54" t="s">
        <v>8</v>
      </c>
      <c r="B53" s="54"/>
      <c r="C53" s="66"/>
      <c r="D53" s="54"/>
      <c r="E53" s="54"/>
      <c r="F53" s="58"/>
    </row>
    <row r="54" spans="1:6" ht="25.5" customHeight="1">
      <c r="A54" s="56" t="s">
        <v>102</v>
      </c>
      <c r="B54" s="58"/>
      <c r="C54" s="58"/>
      <c r="D54" s="59"/>
      <c r="E54" s="60"/>
      <c r="F54" s="58"/>
    </row>
    <row r="55" spans="1:6" ht="25.5" customHeight="1">
      <c r="A55" s="149" t="s">
        <v>41</v>
      </c>
      <c r="B55" s="149" t="s">
        <v>92</v>
      </c>
      <c r="C55" s="67" t="s">
        <v>35</v>
      </c>
      <c r="D55" s="151" t="s">
        <v>93</v>
      </c>
      <c r="E55" s="152"/>
      <c r="F55" s="58"/>
    </row>
    <row r="56" spans="1:6" ht="39">
      <c r="A56" s="150"/>
      <c r="B56" s="150"/>
      <c r="C56" s="61" t="s">
        <v>103</v>
      </c>
      <c r="D56" s="63" t="s">
        <v>104</v>
      </c>
      <c r="E56" s="68" t="s">
        <v>96</v>
      </c>
      <c r="F56" s="58"/>
    </row>
    <row r="57" spans="1:6" ht="25.5" customHeight="1">
      <c r="A57" s="69" t="s">
        <v>105</v>
      </c>
      <c r="B57" s="70" t="s">
        <v>70</v>
      </c>
      <c r="C57" s="71"/>
      <c r="D57" s="71"/>
      <c r="E57" s="71"/>
      <c r="F57" s="58"/>
    </row>
    <row r="58" spans="1:6" ht="17.25" customHeight="1">
      <c r="A58" s="69" t="s">
        <v>106</v>
      </c>
      <c r="B58" s="70" t="s">
        <v>49</v>
      </c>
      <c r="C58" s="72"/>
      <c r="D58" s="72"/>
      <c r="E58" s="72"/>
      <c r="F58" s="58"/>
    </row>
    <row r="59" spans="1:6" ht="17.25" customHeight="1">
      <c r="A59" s="69" t="s">
        <v>107</v>
      </c>
      <c r="B59" s="70" t="s">
        <v>49</v>
      </c>
      <c r="C59" s="72"/>
      <c r="D59" s="72"/>
      <c r="E59" s="72"/>
      <c r="F59" s="58"/>
    </row>
    <row r="60" spans="1:6" ht="17.25" customHeight="1">
      <c r="A60" s="73" t="s">
        <v>108</v>
      </c>
      <c r="B60" s="70" t="s">
        <v>49</v>
      </c>
      <c r="C60" s="74" t="s">
        <v>160</v>
      </c>
      <c r="D60" s="75"/>
      <c r="E60" s="74"/>
      <c r="F60" s="58"/>
    </row>
    <row r="61" spans="1:6" ht="17.25" customHeight="1">
      <c r="A61" s="54" t="s">
        <v>109</v>
      </c>
      <c r="B61" s="54"/>
      <c r="C61" s="76"/>
      <c r="D61" s="76"/>
      <c r="E61" s="75"/>
      <c r="F61" s="58"/>
    </row>
    <row r="62" spans="1:6" ht="17.25" customHeight="1">
      <c r="A62" s="38" t="s">
        <v>110</v>
      </c>
      <c r="B62" s="58"/>
      <c r="C62" s="58"/>
      <c r="D62" s="58"/>
      <c r="E62" s="58"/>
      <c r="F62" s="58"/>
    </row>
    <row r="63" spans="1:6" ht="17.25" customHeight="1">
      <c r="A63" s="157" t="s">
        <v>41</v>
      </c>
      <c r="B63" s="134" t="s">
        <v>111</v>
      </c>
      <c r="C63" s="136" t="s">
        <v>158</v>
      </c>
      <c r="D63" s="137"/>
      <c r="E63" s="58"/>
      <c r="F63" s="58"/>
    </row>
    <row r="64" spans="1:6" ht="17.25" customHeight="1">
      <c r="A64" s="157"/>
      <c r="B64" s="135"/>
      <c r="C64" s="77" t="s">
        <v>112</v>
      </c>
      <c r="D64" s="78" t="s">
        <v>113</v>
      </c>
      <c r="E64" s="58"/>
      <c r="F64" s="58"/>
    </row>
    <row r="65" spans="1:6" ht="17.25" customHeight="1">
      <c r="A65" s="79" t="s">
        <v>114</v>
      </c>
      <c r="B65" s="122">
        <v>94</v>
      </c>
      <c r="C65" s="138" t="s">
        <v>115</v>
      </c>
      <c r="D65" s="139"/>
      <c r="E65" s="58"/>
      <c r="F65" s="58"/>
    </row>
    <row r="66" spans="1:6" ht="17.25" customHeight="1">
      <c r="A66" s="80" t="s">
        <v>116</v>
      </c>
      <c r="B66" s="124">
        <v>0</v>
      </c>
      <c r="C66" s="140"/>
      <c r="D66" s="141"/>
      <c r="E66" s="58"/>
      <c r="F66" s="58"/>
    </row>
    <row r="67" spans="1:6" ht="17.25" customHeight="1">
      <c r="A67" s="80" t="s">
        <v>117</v>
      </c>
      <c r="B67" s="124">
        <v>861</v>
      </c>
      <c r="C67" s="140"/>
      <c r="D67" s="141"/>
      <c r="E67" s="58"/>
      <c r="F67" s="58"/>
    </row>
    <row r="68" spans="1:6" ht="17.25" customHeight="1">
      <c r="A68" s="80" t="s">
        <v>179</v>
      </c>
      <c r="B68" s="124">
        <v>797</v>
      </c>
      <c r="C68" s="140"/>
      <c r="D68" s="141"/>
      <c r="E68" s="58"/>
      <c r="F68" s="58"/>
    </row>
    <row r="69" spans="1:6" ht="17.25" customHeight="1">
      <c r="A69" s="80" t="s">
        <v>118</v>
      </c>
      <c r="B69" s="124"/>
      <c r="C69" s="140"/>
      <c r="D69" s="141"/>
      <c r="E69" s="58"/>
      <c r="F69" s="58"/>
    </row>
    <row r="70" spans="1:6" ht="17.25" customHeight="1">
      <c r="A70" s="80" t="s">
        <v>180</v>
      </c>
      <c r="B70" s="124">
        <v>80</v>
      </c>
      <c r="C70" s="140"/>
      <c r="D70" s="141"/>
      <c r="E70" s="58"/>
      <c r="F70" s="58"/>
    </row>
    <row r="71" spans="1:6" ht="17.25" customHeight="1">
      <c r="A71" s="80" t="s">
        <v>119</v>
      </c>
      <c r="B71" s="120">
        <v>31</v>
      </c>
      <c r="C71" s="142"/>
      <c r="D71" s="143"/>
      <c r="E71" s="58"/>
      <c r="F71" s="58"/>
    </row>
    <row r="72" spans="1:6" ht="17.25" customHeight="1">
      <c r="A72" s="81" t="s">
        <v>8</v>
      </c>
      <c r="B72" s="70"/>
      <c r="C72" s="54"/>
      <c r="D72" s="54"/>
      <c r="E72" s="58"/>
      <c r="F72" s="58"/>
    </row>
    <row r="73" spans="1:6" ht="17.25" customHeight="1">
      <c r="A73" s="81" t="s">
        <v>159</v>
      </c>
      <c r="B73" s="47" t="s">
        <v>111</v>
      </c>
      <c r="C73" s="144" t="s">
        <v>154</v>
      </c>
      <c r="D73" s="145"/>
      <c r="E73" s="58"/>
      <c r="F73" s="58"/>
    </row>
    <row r="74" spans="1:6" ht="17.25" customHeight="1">
      <c r="A74" s="82" t="s">
        <v>120</v>
      </c>
      <c r="B74" s="47"/>
      <c r="C74" s="65"/>
      <c r="D74" s="83"/>
      <c r="E74" s="58"/>
      <c r="F74" s="58"/>
    </row>
    <row r="75" spans="1:6" ht="17.25" customHeight="1">
      <c r="A75" s="82" t="s">
        <v>121</v>
      </c>
      <c r="B75" s="127">
        <v>37</v>
      </c>
      <c r="C75" s="127">
        <v>37</v>
      </c>
      <c r="D75" s="119"/>
      <c r="E75" s="58"/>
      <c r="F75" s="58"/>
    </row>
    <row r="76" spans="1:6" ht="21">
      <c r="A76" s="82" t="s">
        <v>122</v>
      </c>
      <c r="B76" s="128">
        <v>39</v>
      </c>
      <c r="C76" s="128">
        <v>39</v>
      </c>
      <c r="D76" s="121"/>
      <c r="E76" s="58"/>
      <c r="F76" s="58"/>
    </row>
    <row r="77" spans="1:6" ht="21">
      <c r="A77" s="84" t="s">
        <v>123</v>
      </c>
      <c r="B77" s="129"/>
      <c r="C77" s="129"/>
      <c r="D77" s="123"/>
      <c r="E77" s="58"/>
      <c r="F77" s="58"/>
    </row>
    <row r="78" spans="1:6" ht="21">
      <c r="A78" s="85" t="s">
        <v>124</v>
      </c>
      <c r="B78" s="130">
        <v>7</v>
      </c>
      <c r="C78" s="130">
        <v>7</v>
      </c>
      <c r="D78" s="119"/>
      <c r="E78" s="58"/>
      <c r="F78" s="58"/>
    </row>
    <row r="79" spans="1:6" ht="21">
      <c r="A79" s="86" t="s">
        <v>125</v>
      </c>
      <c r="B79" s="131">
        <v>13</v>
      </c>
      <c r="C79" s="131">
        <v>13</v>
      </c>
      <c r="D79" s="121"/>
      <c r="E79" s="58"/>
      <c r="F79" s="58"/>
    </row>
    <row r="80" spans="1:6" ht="21">
      <c r="A80" s="87" t="s">
        <v>161</v>
      </c>
      <c r="B80" s="132">
        <v>3</v>
      </c>
      <c r="C80" s="132">
        <v>3</v>
      </c>
      <c r="D80" s="126"/>
      <c r="E80" s="58"/>
      <c r="F80" s="58"/>
    </row>
    <row r="81" spans="1:6" ht="21">
      <c r="A81" s="38" t="s">
        <v>153</v>
      </c>
      <c r="B81" s="133">
        <v>23</v>
      </c>
      <c r="C81" s="133">
        <v>23</v>
      </c>
      <c r="D81" s="125"/>
      <c r="E81" s="58"/>
      <c r="F81" s="58"/>
    </row>
    <row r="82" spans="1:6" ht="21">
      <c r="A82" s="38" t="s">
        <v>162</v>
      </c>
      <c r="B82" s="133">
        <v>0</v>
      </c>
      <c r="C82" s="133">
        <v>0</v>
      </c>
      <c r="D82" s="88"/>
      <c r="E82" s="58"/>
      <c r="F82" s="58"/>
    </row>
    <row r="83" spans="5:6" ht="15">
      <c r="E83" s="89"/>
      <c r="F83" s="89"/>
    </row>
  </sheetData>
  <sheetProtection/>
  <mergeCells count="25">
    <mergeCell ref="A63:A64"/>
    <mergeCell ref="B8:B10"/>
    <mergeCell ref="C8:C10"/>
    <mergeCell ref="D8:D10"/>
    <mergeCell ref="E8:E10"/>
    <mergeCell ref="F8:F10"/>
    <mergeCell ref="A47:A48"/>
    <mergeCell ref="B47:B48"/>
    <mergeCell ref="D47:E47"/>
    <mergeCell ref="E49:E52"/>
    <mergeCell ref="A55:A56"/>
    <mergeCell ref="B55:B56"/>
    <mergeCell ref="D55:E55"/>
    <mergeCell ref="A5:F5"/>
    <mergeCell ref="A1:F1"/>
    <mergeCell ref="A2:F2"/>
    <mergeCell ref="A3:F3"/>
    <mergeCell ref="A4:F4"/>
    <mergeCell ref="A8:A10"/>
    <mergeCell ref="B63:B64"/>
    <mergeCell ref="C63:D63"/>
    <mergeCell ref="C65:D71"/>
    <mergeCell ref="C73:D73"/>
    <mergeCell ref="C49:C52"/>
    <mergeCell ref="D49:D52"/>
  </mergeCells>
  <printOptions/>
  <pageMargins left="0.87" right="0.7" top="0.49" bottom="0.24" header="0.3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view="pageBreakPreview" zoomScale="115" zoomScaleSheetLayoutView="115" zoomScalePageLayoutView="0" workbookViewId="0" topLeftCell="C1">
      <selection activeCell="K10" sqref="K10"/>
    </sheetView>
  </sheetViews>
  <sheetFormatPr defaultColWidth="9.140625" defaultRowHeight="15"/>
  <cols>
    <col min="1" max="1" width="7.00390625" style="25" customWidth="1"/>
    <col min="2" max="2" width="34.00390625" style="7" customWidth="1"/>
    <col min="3" max="3" width="9.140625" style="93" bestFit="1" customWidth="1"/>
    <col min="4" max="4" width="6.421875" style="7" bestFit="1" customWidth="1"/>
    <col min="5" max="5" width="7.8515625" style="7" bestFit="1" customWidth="1"/>
    <col min="6" max="6" width="9.8515625" style="7" bestFit="1" customWidth="1"/>
    <col min="7" max="7" width="7.8515625" style="7" bestFit="1" customWidth="1"/>
    <col min="8" max="8" width="9.140625" style="7" customWidth="1"/>
    <col min="9" max="9" width="7.8515625" style="7" bestFit="1" customWidth="1"/>
    <col min="10" max="10" width="6.421875" style="7" bestFit="1" customWidth="1"/>
    <col min="11" max="11" width="7.8515625" style="7" bestFit="1" customWidth="1"/>
    <col min="12" max="12" width="6.421875" style="7" bestFit="1" customWidth="1"/>
    <col min="13" max="13" width="8.28125" style="7" customWidth="1"/>
    <col min="14" max="14" width="7.57421875" style="7" bestFit="1" customWidth="1"/>
    <col min="15" max="15" width="12.57421875" style="7" customWidth="1"/>
    <col min="16" max="16" width="7.57421875" style="7" bestFit="1" customWidth="1"/>
    <col min="17" max="17" width="7.8515625" style="7" bestFit="1" customWidth="1"/>
    <col min="18" max="18" width="11.421875" style="7" customWidth="1"/>
    <col min="19" max="16384" width="9.140625" style="7" customWidth="1"/>
  </cols>
  <sheetData>
    <row r="1" spans="1:17" ht="19.5">
      <c r="A1" s="155" t="s">
        <v>126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8" ht="19.5" customHeight="1">
      <c r="A2" s="154" t="s">
        <v>127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</row>
    <row r="3" spans="1:18" ht="19.5">
      <c r="A3" s="155" t="s">
        <v>178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</row>
    <row r="4" spans="1:18" ht="19.5">
      <c r="A4" s="155" t="s">
        <v>31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</row>
    <row r="5" spans="1:15" ht="19.5">
      <c r="A5" s="23"/>
      <c r="B5" s="10" t="s">
        <v>149</v>
      </c>
      <c r="C5" s="10"/>
      <c r="D5" s="1"/>
      <c r="E5" s="1"/>
      <c r="F5" s="1"/>
      <c r="G5" s="2"/>
      <c r="H5" s="1"/>
      <c r="I5" s="1"/>
      <c r="J5" s="1"/>
      <c r="K5" s="2"/>
      <c r="M5" s="4" t="s">
        <v>18</v>
      </c>
      <c r="N5" s="4"/>
      <c r="O5" s="4"/>
    </row>
    <row r="6" spans="1:18" s="11" customFormat="1" ht="18">
      <c r="A6" s="167" t="s">
        <v>13</v>
      </c>
      <c r="B6" s="164" t="s">
        <v>0</v>
      </c>
      <c r="C6" s="167" t="s">
        <v>144</v>
      </c>
      <c r="D6" s="162" t="s">
        <v>181</v>
      </c>
      <c r="E6" s="163"/>
      <c r="F6" s="163"/>
      <c r="G6" s="163"/>
      <c r="H6" s="162" t="s">
        <v>182</v>
      </c>
      <c r="I6" s="163"/>
      <c r="J6" s="163"/>
      <c r="K6" s="163"/>
      <c r="L6" s="171" t="s">
        <v>138</v>
      </c>
      <c r="M6" s="171"/>
      <c r="N6" s="177"/>
      <c r="O6" s="171" t="s">
        <v>141</v>
      </c>
      <c r="P6" s="171"/>
      <c r="Q6" s="171"/>
      <c r="R6" s="171"/>
    </row>
    <row r="7" spans="1:18" s="11" customFormat="1" ht="18">
      <c r="A7" s="168"/>
      <c r="B7" s="170"/>
      <c r="C7" s="170"/>
      <c r="D7" s="162" t="s">
        <v>142</v>
      </c>
      <c r="E7" s="163"/>
      <c r="F7" s="162" t="s">
        <v>36</v>
      </c>
      <c r="G7" s="163"/>
      <c r="H7" s="162" t="s">
        <v>142</v>
      </c>
      <c r="I7" s="163"/>
      <c r="J7" s="162" t="s">
        <v>36</v>
      </c>
      <c r="K7" s="163"/>
      <c r="L7" s="164" t="s">
        <v>1</v>
      </c>
      <c r="M7" s="164" t="s">
        <v>2</v>
      </c>
      <c r="N7" s="175" t="s">
        <v>39</v>
      </c>
      <c r="O7" s="172" t="s">
        <v>143</v>
      </c>
      <c r="P7" s="172" t="s">
        <v>139</v>
      </c>
      <c r="Q7" s="172"/>
      <c r="R7" s="161" t="s">
        <v>140</v>
      </c>
    </row>
    <row r="8" spans="1:18" s="11" customFormat="1" ht="18">
      <c r="A8" s="169"/>
      <c r="B8" s="165"/>
      <c r="C8" s="165"/>
      <c r="D8" s="19" t="s">
        <v>1</v>
      </c>
      <c r="E8" s="20" t="s">
        <v>2</v>
      </c>
      <c r="F8" s="19" t="s">
        <v>1</v>
      </c>
      <c r="G8" s="20" t="s">
        <v>2</v>
      </c>
      <c r="H8" s="19" t="s">
        <v>1</v>
      </c>
      <c r="I8" s="20" t="s">
        <v>2</v>
      </c>
      <c r="J8" s="19" t="s">
        <v>1</v>
      </c>
      <c r="K8" s="20" t="s">
        <v>2</v>
      </c>
      <c r="L8" s="165"/>
      <c r="M8" s="165"/>
      <c r="N8" s="176"/>
      <c r="O8" s="172"/>
      <c r="P8" s="21" t="s">
        <v>9</v>
      </c>
      <c r="Q8" s="21" t="s">
        <v>10</v>
      </c>
      <c r="R8" s="161"/>
    </row>
    <row r="9" spans="1:19" s="18" customFormat="1" ht="18.75">
      <c r="A9" s="20" t="s">
        <v>12</v>
      </c>
      <c r="B9" s="17" t="s">
        <v>14</v>
      </c>
      <c r="C9" s="32">
        <f>C14+C19</f>
        <v>29760</v>
      </c>
      <c r="D9" s="32">
        <f>D14+D19</f>
        <v>0</v>
      </c>
      <c r="E9" s="32">
        <f aca="true" t="shared" si="0" ref="E9:Q9">E14+E19</f>
        <v>0</v>
      </c>
      <c r="F9" s="32">
        <f t="shared" si="0"/>
        <v>0</v>
      </c>
      <c r="G9" s="32">
        <f t="shared" si="0"/>
        <v>0</v>
      </c>
      <c r="H9" s="32">
        <f>H14+H19</f>
        <v>0</v>
      </c>
      <c r="I9" s="32">
        <f>I14+I19</f>
        <v>0</v>
      </c>
      <c r="J9" s="32">
        <f>J14+J19</f>
        <v>0</v>
      </c>
      <c r="K9" s="32">
        <f>K14+K19</f>
        <v>0</v>
      </c>
      <c r="L9" s="32">
        <f t="shared" si="0"/>
        <v>0</v>
      </c>
      <c r="M9" s="32">
        <f t="shared" si="0"/>
        <v>0</v>
      </c>
      <c r="N9" s="32">
        <f t="shared" si="0"/>
        <v>0</v>
      </c>
      <c r="O9" s="33">
        <f t="shared" si="0"/>
        <v>0</v>
      </c>
      <c r="P9" s="33">
        <f t="shared" si="0"/>
        <v>0</v>
      </c>
      <c r="Q9" s="33">
        <f t="shared" si="0"/>
        <v>0</v>
      </c>
      <c r="R9" s="33">
        <v>0</v>
      </c>
      <c r="S9" s="94"/>
    </row>
    <row r="10" spans="1:19" s="18" customFormat="1" ht="18.75">
      <c r="A10" s="20" t="s">
        <v>3</v>
      </c>
      <c r="B10" s="17" t="s">
        <v>20</v>
      </c>
      <c r="C10" s="95"/>
      <c r="D10" s="35"/>
      <c r="E10" s="37"/>
      <c r="F10" s="36"/>
      <c r="G10" s="37"/>
      <c r="H10" s="35"/>
      <c r="I10" s="37"/>
      <c r="J10" s="36"/>
      <c r="K10" s="37"/>
      <c r="L10" s="37"/>
      <c r="M10" s="37"/>
      <c r="N10" s="35"/>
      <c r="O10" s="33"/>
      <c r="P10" s="33"/>
      <c r="Q10" s="33"/>
      <c r="R10" s="33"/>
      <c r="S10" s="94"/>
    </row>
    <row r="11" spans="1:19" ht="15.75">
      <c r="A11" s="91" t="s">
        <v>128</v>
      </c>
      <c r="B11" s="8" t="s">
        <v>151</v>
      </c>
      <c r="C11" s="96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0">
        <f>D11-F11</f>
        <v>0</v>
      </c>
      <c r="M11" s="30">
        <f aca="true" t="shared" si="1" ref="L11:M13">E11-G11</f>
        <v>0</v>
      </c>
      <c r="N11" s="31">
        <f>SUM(L11:M11)</f>
        <v>0</v>
      </c>
      <c r="O11" s="30">
        <f aca="true" t="shared" si="2" ref="O11:Q13">G11-I11</f>
        <v>0</v>
      </c>
      <c r="P11" s="30">
        <f t="shared" si="2"/>
        <v>0</v>
      </c>
      <c r="Q11" s="30">
        <f t="shared" si="2"/>
        <v>0</v>
      </c>
      <c r="R11" s="30">
        <v>0</v>
      </c>
      <c r="S11" s="25"/>
    </row>
    <row r="12" spans="1:19" ht="15.75">
      <c r="A12" s="92" t="s">
        <v>129</v>
      </c>
      <c r="B12" s="8" t="s">
        <v>21</v>
      </c>
      <c r="C12" s="96">
        <v>5872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0">
        <f t="shared" si="1"/>
        <v>0</v>
      </c>
      <c r="M12" s="30">
        <f t="shared" si="1"/>
        <v>0</v>
      </c>
      <c r="N12" s="31">
        <f>SUM(L12:M12)</f>
        <v>0</v>
      </c>
      <c r="O12" s="30">
        <f t="shared" si="2"/>
        <v>0</v>
      </c>
      <c r="P12" s="30">
        <v>0</v>
      </c>
      <c r="Q12" s="30">
        <f t="shared" si="2"/>
        <v>0</v>
      </c>
      <c r="R12" s="30">
        <v>0</v>
      </c>
      <c r="S12" s="25"/>
    </row>
    <row r="13" spans="1:19" ht="15.75">
      <c r="A13" s="91" t="s">
        <v>130</v>
      </c>
      <c r="B13" s="8" t="s">
        <v>150</v>
      </c>
      <c r="C13" s="96">
        <v>10700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0">
        <f t="shared" si="1"/>
        <v>0</v>
      </c>
      <c r="M13" s="30">
        <f t="shared" si="1"/>
        <v>0</v>
      </c>
      <c r="N13" s="31">
        <f>SUM(L13:M13)</f>
        <v>0</v>
      </c>
      <c r="O13" s="30">
        <v>0</v>
      </c>
      <c r="P13" s="30">
        <f t="shared" si="2"/>
        <v>0</v>
      </c>
      <c r="Q13" s="30">
        <v>0</v>
      </c>
      <c r="R13" s="30">
        <v>0</v>
      </c>
      <c r="S13" s="25"/>
    </row>
    <row r="14" spans="1:19" s="11" customFormat="1" ht="15.75">
      <c r="A14" s="91"/>
      <c r="B14" s="13" t="s">
        <v>30</v>
      </c>
      <c r="C14" s="32">
        <f>SUM(C11:C13)</f>
        <v>16572</v>
      </c>
      <c r="D14" s="32">
        <f>SUM(D11:D13)</f>
        <v>0</v>
      </c>
      <c r="E14" s="32">
        <f aca="true" t="shared" si="3" ref="E14:Q14">SUM(E11:E13)</f>
        <v>0</v>
      </c>
      <c r="F14" s="32">
        <f t="shared" si="3"/>
        <v>0</v>
      </c>
      <c r="G14" s="32">
        <f t="shared" si="3"/>
        <v>0</v>
      </c>
      <c r="H14" s="32">
        <f>SUM(H11:H13)</f>
        <v>0</v>
      </c>
      <c r="I14" s="32">
        <f>SUM(I11:I13)</f>
        <v>0</v>
      </c>
      <c r="J14" s="32">
        <f>SUM(J11:J13)</f>
        <v>0</v>
      </c>
      <c r="K14" s="32">
        <f>SUM(K11:K13)</f>
        <v>0</v>
      </c>
      <c r="L14" s="32">
        <f t="shared" si="3"/>
        <v>0</v>
      </c>
      <c r="M14" s="32">
        <f t="shared" si="3"/>
        <v>0</v>
      </c>
      <c r="N14" s="32">
        <f>SUM(N11:N13)</f>
        <v>0</v>
      </c>
      <c r="O14" s="33">
        <f t="shared" si="3"/>
        <v>0</v>
      </c>
      <c r="P14" s="33">
        <f t="shared" si="3"/>
        <v>0</v>
      </c>
      <c r="Q14" s="33">
        <f t="shared" si="3"/>
        <v>0</v>
      </c>
      <c r="R14" s="33">
        <v>0</v>
      </c>
      <c r="S14" s="97"/>
    </row>
    <row r="15" spans="1:19" s="18" customFormat="1" ht="18.75">
      <c r="A15" s="20" t="s">
        <v>4</v>
      </c>
      <c r="B15" s="17" t="s">
        <v>19</v>
      </c>
      <c r="C15" s="95"/>
      <c r="D15" s="35"/>
      <c r="E15" s="37"/>
      <c r="F15" s="36"/>
      <c r="G15" s="37"/>
      <c r="H15" s="35"/>
      <c r="I15" s="37"/>
      <c r="J15" s="36"/>
      <c r="K15" s="37"/>
      <c r="L15" s="37"/>
      <c r="M15" s="37"/>
      <c r="N15" s="35"/>
      <c r="O15" s="33"/>
      <c r="P15" s="33"/>
      <c r="Q15" s="33"/>
      <c r="R15" s="33"/>
      <c r="S15" s="94"/>
    </row>
    <row r="16" spans="1:19" ht="15.75">
      <c r="A16" s="92" t="s">
        <v>131</v>
      </c>
      <c r="B16" s="8" t="s">
        <v>22</v>
      </c>
      <c r="C16" s="96">
        <v>1800</v>
      </c>
      <c r="D16" s="31"/>
      <c r="E16" s="30">
        <v>0</v>
      </c>
      <c r="F16" s="34"/>
      <c r="G16" s="30">
        <v>0</v>
      </c>
      <c r="H16" s="31"/>
      <c r="I16" s="30">
        <v>0</v>
      </c>
      <c r="J16" s="34"/>
      <c r="K16" s="30">
        <v>0</v>
      </c>
      <c r="L16" s="30">
        <f>D16-F16</f>
        <v>0</v>
      </c>
      <c r="M16" s="30">
        <f>E16-G16</f>
        <v>0</v>
      </c>
      <c r="N16" s="31">
        <f>SUM(L16:M16)</f>
        <v>0</v>
      </c>
      <c r="O16" s="30">
        <f aca="true" t="shared" si="4" ref="O16:Q18">G16-I16</f>
        <v>0</v>
      </c>
      <c r="P16" s="30">
        <f t="shared" si="4"/>
        <v>0</v>
      </c>
      <c r="Q16" s="30">
        <f t="shared" si="4"/>
        <v>0</v>
      </c>
      <c r="R16" s="30">
        <v>0</v>
      </c>
      <c r="S16" s="25"/>
    </row>
    <row r="17" spans="1:19" ht="15.75">
      <c r="A17" s="92" t="s">
        <v>132</v>
      </c>
      <c r="B17" s="8" t="s">
        <v>23</v>
      </c>
      <c r="C17" s="96">
        <v>2000</v>
      </c>
      <c r="D17" s="31">
        <v>0</v>
      </c>
      <c r="E17" s="30">
        <v>0</v>
      </c>
      <c r="F17" s="34"/>
      <c r="G17" s="30">
        <v>0</v>
      </c>
      <c r="H17" s="31"/>
      <c r="I17" s="30">
        <v>0</v>
      </c>
      <c r="J17" s="34"/>
      <c r="K17" s="30">
        <v>0</v>
      </c>
      <c r="L17" s="30">
        <v>0</v>
      </c>
      <c r="M17" s="30">
        <f>E17-G17</f>
        <v>0</v>
      </c>
      <c r="N17" s="31">
        <f>SUM(L17:M17)</f>
        <v>0</v>
      </c>
      <c r="O17" s="30">
        <f t="shared" si="4"/>
        <v>0</v>
      </c>
      <c r="P17" s="30">
        <f t="shared" si="4"/>
        <v>0</v>
      </c>
      <c r="Q17" s="30">
        <f t="shared" si="4"/>
        <v>0</v>
      </c>
      <c r="R17" s="30">
        <v>0</v>
      </c>
      <c r="S17" s="25"/>
    </row>
    <row r="18" spans="1:19" ht="15.75">
      <c r="A18" s="92" t="s">
        <v>133</v>
      </c>
      <c r="B18" s="8" t="s">
        <v>24</v>
      </c>
      <c r="C18" s="96">
        <v>9388</v>
      </c>
      <c r="D18" s="31"/>
      <c r="E18" s="30">
        <v>0</v>
      </c>
      <c r="F18" s="34"/>
      <c r="G18" s="30">
        <v>0</v>
      </c>
      <c r="H18" s="31"/>
      <c r="I18" s="30">
        <v>0</v>
      </c>
      <c r="J18" s="34"/>
      <c r="K18" s="30">
        <v>0</v>
      </c>
      <c r="L18" s="30">
        <f>D18-F18</f>
        <v>0</v>
      </c>
      <c r="M18" s="30">
        <f>E18-G18</f>
        <v>0</v>
      </c>
      <c r="N18" s="31">
        <f>SUM(L18:M18)</f>
        <v>0</v>
      </c>
      <c r="O18" s="30">
        <v>0</v>
      </c>
      <c r="P18" s="30">
        <f t="shared" si="4"/>
        <v>0</v>
      </c>
      <c r="Q18" s="30">
        <v>0</v>
      </c>
      <c r="R18" s="30">
        <v>0</v>
      </c>
      <c r="S18" s="25"/>
    </row>
    <row r="19" spans="1:19" s="11" customFormat="1" ht="19.5">
      <c r="A19" s="28"/>
      <c r="B19" s="13" t="s">
        <v>30</v>
      </c>
      <c r="C19" s="32">
        <f>SUM(C16:C18)</f>
        <v>13188</v>
      </c>
      <c r="D19" s="32">
        <f>SUM(D16:D18)</f>
        <v>0</v>
      </c>
      <c r="E19" s="32">
        <f aca="true" t="shared" si="5" ref="E19:N19">SUM(E16:E18)</f>
        <v>0</v>
      </c>
      <c r="F19" s="32">
        <f t="shared" si="5"/>
        <v>0</v>
      </c>
      <c r="G19" s="32">
        <f t="shared" si="5"/>
        <v>0</v>
      </c>
      <c r="H19" s="32">
        <f>SUM(H16:H18)</f>
        <v>0</v>
      </c>
      <c r="I19" s="32">
        <f>SUM(I16:I18)</f>
        <v>0</v>
      </c>
      <c r="J19" s="32">
        <f>SUM(J16:J18)</f>
        <v>0</v>
      </c>
      <c r="K19" s="32">
        <f>SUM(K16:K18)</f>
        <v>0</v>
      </c>
      <c r="L19" s="32">
        <f t="shared" si="5"/>
        <v>0</v>
      </c>
      <c r="M19" s="32">
        <f t="shared" si="5"/>
        <v>0</v>
      </c>
      <c r="N19" s="32">
        <f t="shared" si="5"/>
        <v>0</v>
      </c>
      <c r="O19" s="33">
        <f>SUM(O16:O18)</f>
        <v>0</v>
      </c>
      <c r="P19" s="33">
        <f>SUM(P16:P18)</f>
        <v>0</v>
      </c>
      <c r="Q19" s="33">
        <f>SUM(Q16:Q18)</f>
        <v>0</v>
      </c>
      <c r="R19" s="33">
        <v>0</v>
      </c>
      <c r="S19" s="97"/>
    </row>
    <row r="20" spans="1:18" s="94" customFormat="1" ht="36">
      <c r="A20" s="20" t="s">
        <v>6</v>
      </c>
      <c r="B20" s="90" t="s">
        <v>134</v>
      </c>
      <c r="C20" s="32">
        <f aca="true" t="shared" si="6" ref="C20:R20">C25+C30</f>
        <v>24583</v>
      </c>
      <c r="D20" s="32">
        <f t="shared" si="6"/>
        <v>0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6"/>
        <v>0</v>
      </c>
      <c r="O20" s="33">
        <f t="shared" si="6"/>
        <v>0</v>
      </c>
      <c r="P20" s="33">
        <f t="shared" si="6"/>
        <v>0</v>
      </c>
      <c r="Q20" s="102">
        <f t="shared" si="6"/>
        <v>0</v>
      </c>
      <c r="R20" s="33">
        <f t="shared" si="6"/>
        <v>0</v>
      </c>
    </row>
    <row r="21" spans="1:19" s="18" customFormat="1" ht="18.75">
      <c r="A21" s="20" t="s">
        <v>3</v>
      </c>
      <c r="B21" s="22" t="s">
        <v>135</v>
      </c>
      <c r="C21" s="98"/>
      <c r="D21" s="35"/>
      <c r="E21" s="37"/>
      <c r="F21" s="36"/>
      <c r="G21" s="37"/>
      <c r="H21" s="35"/>
      <c r="I21" s="37"/>
      <c r="J21" s="36"/>
      <c r="K21" s="37"/>
      <c r="L21" s="37"/>
      <c r="M21" s="37"/>
      <c r="N21" s="35"/>
      <c r="O21" s="33"/>
      <c r="P21" s="33"/>
      <c r="Q21" s="33"/>
      <c r="R21" s="33"/>
      <c r="S21" s="94"/>
    </row>
    <row r="22" spans="1:19" ht="19.5">
      <c r="A22" s="24"/>
      <c r="B22" s="8" t="s">
        <v>33</v>
      </c>
      <c r="C22" s="96">
        <v>230</v>
      </c>
      <c r="D22" s="31">
        <v>0</v>
      </c>
      <c r="E22" s="30"/>
      <c r="F22" s="34">
        <v>0</v>
      </c>
      <c r="G22" s="30"/>
      <c r="H22" s="31">
        <v>0</v>
      </c>
      <c r="I22" s="30"/>
      <c r="J22" s="34">
        <v>0</v>
      </c>
      <c r="K22" s="30"/>
      <c r="L22" s="30">
        <f>D22-F22</f>
        <v>0</v>
      </c>
      <c r="M22" s="30">
        <f>E22-G22</f>
        <v>0</v>
      </c>
      <c r="N22" s="31">
        <f>SUM(L22:M22)</f>
        <v>0</v>
      </c>
      <c r="O22" s="30">
        <f aca="true" t="shared" si="7" ref="O22:Q24">G22-I22</f>
        <v>0</v>
      </c>
      <c r="P22" s="30">
        <f t="shared" si="7"/>
        <v>0</v>
      </c>
      <c r="Q22" s="30">
        <f t="shared" si="7"/>
        <v>0</v>
      </c>
      <c r="R22" s="30">
        <v>0</v>
      </c>
      <c r="S22" s="25"/>
    </row>
    <row r="23" spans="1:19" ht="19.5">
      <c r="A23" s="24"/>
      <c r="B23" s="14" t="s">
        <v>25</v>
      </c>
      <c r="C23" s="99">
        <v>50</v>
      </c>
      <c r="D23" s="31">
        <v>0</v>
      </c>
      <c r="E23" s="30">
        <v>0</v>
      </c>
      <c r="F23" s="34">
        <v>0</v>
      </c>
      <c r="G23" s="30">
        <v>0</v>
      </c>
      <c r="H23" s="31">
        <v>0</v>
      </c>
      <c r="I23" s="30">
        <v>0</v>
      </c>
      <c r="J23" s="34">
        <v>0</v>
      </c>
      <c r="K23" s="30">
        <v>0</v>
      </c>
      <c r="L23" s="30">
        <f>D23-F23</f>
        <v>0</v>
      </c>
      <c r="M23" s="30">
        <f>E23-G23</f>
        <v>0</v>
      </c>
      <c r="N23" s="31">
        <f>SUM(L23:M23)</f>
        <v>0</v>
      </c>
      <c r="O23" s="30">
        <f t="shared" si="7"/>
        <v>0</v>
      </c>
      <c r="P23" s="30">
        <f t="shared" si="7"/>
        <v>0</v>
      </c>
      <c r="Q23" s="30">
        <f t="shared" si="7"/>
        <v>0</v>
      </c>
      <c r="R23" s="30">
        <v>0</v>
      </c>
      <c r="S23" s="25"/>
    </row>
    <row r="24" spans="1:19" ht="19.5">
      <c r="A24" s="24"/>
      <c r="B24" s="9" t="s">
        <v>34</v>
      </c>
      <c r="C24" s="100">
        <v>0</v>
      </c>
      <c r="D24" s="31">
        <v>0</v>
      </c>
      <c r="E24" s="31">
        <v>0</v>
      </c>
      <c r="F24" s="34">
        <v>0</v>
      </c>
      <c r="G24" s="31">
        <f>1202+33+68+17-1320</f>
        <v>0</v>
      </c>
      <c r="H24" s="31">
        <v>0</v>
      </c>
      <c r="I24" s="31">
        <v>0</v>
      </c>
      <c r="J24" s="34">
        <v>0</v>
      </c>
      <c r="K24" s="31">
        <f>1202+33+68+17-1320</f>
        <v>0</v>
      </c>
      <c r="L24" s="30">
        <f>D24-F24</f>
        <v>0</v>
      </c>
      <c r="M24" s="30">
        <f>C24-D24</f>
        <v>0</v>
      </c>
      <c r="N24" s="31">
        <f>SUM(L24:M24)</f>
        <v>0</v>
      </c>
      <c r="O24" s="30">
        <f t="shared" si="7"/>
        <v>0</v>
      </c>
      <c r="P24" s="30">
        <f t="shared" si="7"/>
        <v>0</v>
      </c>
      <c r="Q24" s="30">
        <f t="shared" si="7"/>
        <v>0</v>
      </c>
      <c r="R24" s="30">
        <v>0</v>
      </c>
      <c r="S24" s="25"/>
    </row>
    <row r="25" spans="1:19" s="11" customFormat="1" ht="19.5">
      <c r="A25" s="28"/>
      <c r="B25" s="13" t="s">
        <v>30</v>
      </c>
      <c r="C25" s="32">
        <f aca="true" t="shared" si="8" ref="C25:Q25">SUM(C22:C24)</f>
        <v>280</v>
      </c>
      <c r="D25" s="32">
        <f t="shared" si="8"/>
        <v>0</v>
      </c>
      <c r="E25" s="32">
        <f t="shared" si="8"/>
        <v>0</v>
      </c>
      <c r="F25" s="32">
        <f t="shared" si="8"/>
        <v>0</v>
      </c>
      <c r="G25" s="32">
        <f t="shared" si="8"/>
        <v>0</v>
      </c>
      <c r="H25" s="32">
        <f>SUM(H22:H24)</f>
        <v>0</v>
      </c>
      <c r="I25" s="32">
        <f>SUM(I22:I24)</f>
        <v>0</v>
      </c>
      <c r="J25" s="32">
        <f>SUM(J22:J24)</f>
        <v>0</v>
      </c>
      <c r="K25" s="32">
        <f>SUM(K22:K24)</f>
        <v>0</v>
      </c>
      <c r="L25" s="32">
        <f t="shared" si="8"/>
        <v>0</v>
      </c>
      <c r="M25" s="32">
        <f t="shared" si="8"/>
        <v>0</v>
      </c>
      <c r="N25" s="32">
        <f t="shared" si="8"/>
        <v>0</v>
      </c>
      <c r="O25" s="33">
        <f t="shared" si="8"/>
        <v>0</v>
      </c>
      <c r="P25" s="33">
        <f t="shared" si="8"/>
        <v>0</v>
      </c>
      <c r="Q25" s="33">
        <f t="shared" si="8"/>
        <v>0</v>
      </c>
      <c r="R25" s="33">
        <v>0</v>
      </c>
      <c r="S25" s="97"/>
    </row>
    <row r="26" spans="1:19" ht="18">
      <c r="A26" s="20" t="s">
        <v>4</v>
      </c>
      <c r="B26" s="22" t="s">
        <v>11</v>
      </c>
      <c r="C26" s="98"/>
      <c r="D26" s="31"/>
      <c r="E26" s="30"/>
      <c r="F26" s="34"/>
      <c r="G26" s="30"/>
      <c r="H26" s="31"/>
      <c r="I26" s="30"/>
      <c r="J26" s="34"/>
      <c r="K26" s="30"/>
      <c r="L26" s="30"/>
      <c r="M26" s="30"/>
      <c r="N26" s="31"/>
      <c r="O26" s="30"/>
      <c r="P26" s="30"/>
      <c r="Q26" s="30"/>
      <c r="R26" s="30"/>
      <c r="S26" s="25"/>
    </row>
    <row r="27" spans="1:19" ht="19.5">
      <c r="A27" s="24"/>
      <c r="B27" s="14" t="s">
        <v>26</v>
      </c>
      <c r="C27" s="99">
        <v>2500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0">
        <f aca="true" t="shared" si="9" ref="L27:M29">D27-F27</f>
        <v>0</v>
      </c>
      <c r="M27" s="30">
        <f t="shared" si="9"/>
        <v>0</v>
      </c>
      <c r="N27" s="31">
        <f>SUM(L27:M27)</f>
        <v>0</v>
      </c>
      <c r="O27" s="30">
        <v>0</v>
      </c>
      <c r="P27" s="30">
        <v>0</v>
      </c>
      <c r="Q27" s="30">
        <v>0</v>
      </c>
      <c r="R27" s="30">
        <f>O27+P27</f>
        <v>0</v>
      </c>
      <c r="S27" s="25"/>
    </row>
    <row r="28" spans="1:19" ht="19.5">
      <c r="A28" s="24"/>
      <c r="B28" s="14" t="s">
        <v>27</v>
      </c>
      <c r="C28" s="99">
        <v>17000</v>
      </c>
      <c r="D28" s="31"/>
      <c r="E28" s="30">
        <v>0</v>
      </c>
      <c r="F28" s="34"/>
      <c r="G28" s="30">
        <v>0</v>
      </c>
      <c r="H28" s="31"/>
      <c r="I28" s="30">
        <v>0</v>
      </c>
      <c r="J28" s="34"/>
      <c r="K28" s="30">
        <v>0</v>
      </c>
      <c r="L28" s="30">
        <f t="shared" si="9"/>
        <v>0</v>
      </c>
      <c r="M28" s="30">
        <f t="shared" si="9"/>
        <v>0</v>
      </c>
      <c r="N28" s="31">
        <f>SUM(L28:M28)</f>
        <v>0</v>
      </c>
      <c r="O28" s="30">
        <f aca="true" t="shared" si="10" ref="O28:Q29">G28-I28</f>
        <v>0</v>
      </c>
      <c r="P28" s="30">
        <f t="shared" si="10"/>
        <v>0</v>
      </c>
      <c r="Q28" s="30">
        <f t="shared" si="10"/>
        <v>0</v>
      </c>
      <c r="R28" s="30">
        <v>0</v>
      </c>
      <c r="S28" s="25"/>
    </row>
    <row r="29" spans="1:19" ht="19.5">
      <c r="A29" s="24"/>
      <c r="B29" s="14" t="s">
        <v>28</v>
      </c>
      <c r="C29" s="99">
        <v>4803</v>
      </c>
      <c r="D29" s="31"/>
      <c r="E29" s="30">
        <v>0</v>
      </c>
      <c r="F29" s="34"/>
      <c r="G29" s="30">
        <v>0</v>
      </c>
      <c r="H29" s="31"/>
      <c r="I29" s="30">
        <v>0</v>
      </c>
      <c r="J29" s="34"/>
      <c r="K29" s="30">
        <v>0</v>
      </c>
      <c r="L29" s="30">
        <f t="shared" si="9"/>
        <v>0</v>
      </c>
      <c r="M29" s="30">
        <f t="shared" si="9"/>
        <v>0</v>
      </c>
      <c r="N29" s="31">
        <f>SUM(L29:M29)</f>
        <v>0</v>
      </c>
      <c r="O29" s="30">
        <f t="shared" si="10"/>
        <v>0</v>
      </c>
      <c r="P29" s="30">
        <f t="shared" si="10"/>
        <v>0</v>
      </c>
      <c r="Q29" s="30">
        <f t="shared" si="10"/>
        <v>0</v>
      </c>
      <c r="R29" s="30">
        <v>0</v>
      </c>
      <c r="S29" s="25"/>
    </row>
    <row r="30" spans="1:19" s="11" customFormat="1" ht="19.5">
      <c r="A30" s="28"/>
      <c r="B30" s="12" t="s">
        <v>30</v>
      </c>
      <c r="C30" s="32">
        <f aca="true" t="shared" si="11" ref="C30:N30">SUM(C27:C29)</f>
        <v>24303</v>
      </c>
      <c r="D30" s="32">
        <f t="shared" si="11"/>
        <v>0</v>
      </c>
      <c r="E30" s="32">
        <f t="shared" si="11"/>
        <v>0</v>
      </c>
      <c r="F30" s="32">
        <f t="shared" si="11"/>
        <v>0</v>
      </c>
      <c r="G30" s="32">
        <f t="shared" si="11"/>
        <v>0</v>
      </c>
      <c r="H30" s="32">
        <f t="shared" si="11"/>
        <v>0</v>
      </c>
      <c r="I30" s="32">
        <f t="shared" si="11"/>
        <v>0</v>
      </c>
      <c r="J30" s="32">
        <f t="shared" si="11"/>
        <v>0</v>
      </c>
      <c r="K30" s="32">
        <f t="shared" si="11"/>
        <v>0</v>
      </c>
      <c r="L30" s="32">
        <f t="shared" si="11"/>
        <v>0</v>
      </c>
      <c r="M30" s="32">
        <f t="shared" si="11"/>
        <v>0</v>
      </c>
      <c r="N30" s="32">
        <f t="shared" si="11"/>
        <v>0</v>
      </c>
      <c r="O30" s="33">
        <f>SUM(O22:O29)</f>
        <v>0</v>
      </c>
      <c r="P30" s="33">
        <f>SUM(P22:P29)</f>
        <v>0</v>
      </c>
      <c r="Q30" s="102">
        <f>SUM(Q22:Q29)</f>
        <v>0</v>
      </c>
      <c r="R30" s="33">
        <f>SUM(R22:R29)</f>
        <v>0</v>
      </c>
      <c r="S30" s="97"/>
    </row>
    <row r="31" spans="1:19" s="18" customFormat="1" ht="18.75">
      <c r="A31" s="21" t="s">
        <v>7</v>
      </c>
      <c r="B31" s="26" t="s">
        <v>5</v>
      </c>
      <c r="C31" s="32">
        <f>SUM(C32:C33)</f>
        <v>14590</v>
      </c>
      <c r="D31" s="32">
        <f>SUM(D32:D33)</f>
        <v>877</v>
      </c>
      <c r="E31" s="32">
        <f aca="true" t="shared" si="12" ref="E31:R31">SUM(E32:E33)</f>
        <v>0</v>
      </c>
      <c r="F31" s="32">
        <f aca="true" t="shared" si="13" ref="F31:K31">SUM(F32:F33)</f>
        <v>0</v>
      </c>
      <c r="G31" s="32">
        <f t="shared" si="13"/>
        <v>0</v>
      </c>
      <c r="H31" s="32">
        <f t="shared" si="13"/>
        <v>0</v>
      </c>
      <c r="I31" s="32">
        <f t="shared" si="13"/>
        <v>0</v>
      </c>
      <c r="J31" s="32">
        <f t="shared" si="13"/>
        <v>0</v>
      </c>
      <c r="K31" s="32">
        <f t="shared" si="13"/>
        <v>0</v>
      </c>
      <c r="L31" s="32">
        <f t="shared" si="12"/>
        <v>877</v>
      </c>
      <c r="M31" s="32">
        <f t="shared" si="12"/>
        <v>0</v>
      </c>
      <c r="N31" s="32">
        <f t="shared" si="12"/>
        <v>877</v>
      </c>
      <c r="O31" s="32">
        <f t="shared" si="12"/>
        <v>2143</v>
      </c>
      <c r="P31" s="32">
        <f t="shared" si="12"/>
        <v>0</v>
      </c>
      <c r="Q31" s="32">
        <f t="shared" si="12"/>
        <v>0</v>
      </c>
      <c r="R31" s="32">
        <f t="shared" si="12"/>
        <v>2143</v>
      </c>
      <c r="S31" s="94"/>
    </row>
    <row r="32" spans="1:19" s="16" customFormat="1" ht="31.5">
      <c r="A32" s="15" t="s">
        <v>3</v>
      </c>
      <c r="B32" s="110" t="s">
        <v>136</v>
      </c>
      <c r="C32" s="107">
        <v>12390</v>
      </c>
      <c r="D32" s="30">
        <v>877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f aca="true" t="shared" si="14" ref="L32:M34">D32-F32</f>
        <v>877</v>
      </c>
      <c r="M32" s="30">
        <f t="shared" si="14"/>
        <v>0</v>
      </c>
      <c r="N32" s="31">
        <f>SUM(L32:M32)</f>
        <v>877</v>
      </c>
      <c r="O32" s="30">
        <v>2143</v>
      </c>
      <c r="P32" s="30">
        <v>0</v>
      </c>
      <c r="Q32" s="30">
        <v>0</v>
      </c>
      <c r="R32" s="30">
        <f>SUM(O32:Q32)</f>
        <v>2143</v>
      </c>
      <c r="S32" s="101"/>
    </row>
    <row r="33" spans="1:19" s="16" customFormat="1" ht="18.75">
      <c r="A33" s="15" t="s">
        <v>4</v>
      </c>
      <c r="B33" s="110" t="s">
        <v>152</v>
      </c>
      <c r="C33" s="111">
        <v>2200</v>
      </c>
      <c r="D33" s="31">
        <v>0</v>
      </c>
      <c r="E33" s="30">
        <v>0</v>
      </c>
      <c r="F33" s="31">
        <v>0</v>
      </c>
      <c r="G33" s="30">
        <v>0</v>
      </c>
      <c r="H33" s="31">
        <v>0</v>
      </c>
      <c r="I33" s="30">
        <v>0</v>
      </c>
      <c r="J33" s="31">
        <v>0</v>
      </c>
      <c r="K33" s="30">
        <v>0</v>
      </c>
      <c r="L33" s="30">
        <f t="shared" si="14"/>
        <v>0</v>
      </c>
      <c r="M33" s="30">
        <f t="shared" si="14"/>
        <v>0</v>
      </c>
      <c r="N33" s="31">
        <f>SUM(L33:M33)</f>
        <v>0</v>
      </c>
      <c r="O33" s="30"/>
      <c r="P33" s="30"/>
      <c r="Q33" s="30"/>
      <c r="R33" s="30"/>
      <c r="S33" s="101"/>
    </row>
    <row r="34" spans="1:19" s="18" customFormat="1" ht="18.75">
      <c r="A34" s="20" t="s">
        <v>29</v>
      </c>
      <c r="B34" s="22" t="s">
        <v>137</v>
      </c>
      <c r="C34" s="108">
        <v>0</v>
      </c>
      <c r="D34" s="32">
        <v>1774</v>
      </c>
      <c r="E34" s="33">
        <v>12915</v>
      </c>
      <c r="F34" s="32">
        <v>0</v>
      </c>
      <c r="G34" s="33">
        <v>0</v>
      </c>
      <c r="H34" s="32">
        <v>194</v>
      </c>
      <c r="I34" s="33">
        <v>0</v>
      </c>
      <c r="J34" s="32">
        <v>194</v>
      </c>
      <c r="K34" s="33">
        <v>0</v>
      </c>
      <c r="L34" s="33">
        <f t="shared" si="14"/>
        <v>1774</v>
      </c>
      <c r="M34" s="33">
        <f t="shared" si="14"/>
        <v>12915</v>
      </c>
      <c r="N34" s="31">
        <f>SUM(L34:M34)</f>
        <v>14689</v>
      </c>
      <c r="O34" s="33">
        <v>0</v>
      </c>
      <c r="P34" s="33"/>
      <c r="Q34" s="33"/>
      <c r="R34" s="33">
        <v>0</v>
      </c>
      <c r="S34" s="94"/>
    </row>
    <row r="35" spans="1:19" ht="18.75">
      <c r="A35" s="27"/>
      <c r="B35" s="22" t="s">
        <v>145</v>
      </c>
      <c r="C35" s="109">
        <f aca="true" t="shared" si="15" ref="C35:R35">C9+C20+C31+C34</f>
        <v>68933</v>
      </c>
      <c r="D35" s="109">
        <f t="shared" si="15"/>
        <v>2651</v>
      </c>
      <c r="E35" s="109">
        <f t="shared" si="15"/>
        <v>12915</v>
      </c>
      <c r="F35" s="109">
        <f t="shared" si="15"/>
        <v>0</v>
      </c>
      <c r="G35" s="109">
        <f t="shared" si="15"/>
        <v>0</v>
      </c>
      <c r="H35" s="109">
        <f t="shared" si="15"/>
        <v>194</v>
      </c>
      <c r="I35" s="109">
        <f t="shared" si="15"/>
        <v>0</v>
      </c>
      <c r="J35" s="109">
        <f t="shared" si="15"/>
        <v>194</v>
      </c>
      <c r="K35" s="109">
        <f t="shared" si="15"/>
        <v>0</v>
      </c>
      <c r="L35" s="109">
        <f t="shared" si="15"/>
        <v>2651</v>
      </c>
      <c r="M35" s="109">
        <f t="shared" si="15"/>
        <v>12915</v>
      </c>
      <c r="N35" s="109">
        <f t="shared" si="15"/>
        <v>15566</v>
      </c>
      <c r="O35" s="109">
        <f t="shared" si="15"/>
        <v>2143</v>
      </c>
      <c r="P35" s="109">
        <f t="shared" si="15"/>
        <v>0</v>
      </c>
      <c r="Q35" s="109">
        <f t="shared" si="15"/>
        <v>0</v>
      </c>
      <c r="R35" s="109">
        <f t="shared" si="15"/>
        <v>2143</v>
      </c>
      <c r="S35" s="25"/>
    </row>
    <row r="36" spans="1:19" ht="18.75">
      <c r="A36" s="103"/>
      <c r="B36" s="104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25"/>
    </row>
    <row r="37" spans="1:19" ht="18.75">
      <c r="A37" s="103"/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25"/>
    </row>
    <row r="38" spans="2:18" ht="19.5">
      <c r="B38" s="173" t="s">
        <v>15</v>
      </c>
      <c r="C38" s="173"/>
      <c r="D38" s="173"/>
      <c r="F38" s="6" t="s">
        <v>17</v>
      </c>
      <c r="J38" s="6"/>
      <c r="L38" s="174" t="s">
        <v>16</v>
      </c>
      <c r="M38" s="174"/>
      <c r="N38" s="3"/>
      <c r="O38" s="3"/>
      <c r="P38" s="106"/>
      <c r="Q38" s="106"/>
      <c r="R38" s="89"/>
    </row>
  </sheetData>
  <sheetProtection/>
  <mergeCells count="23">
    <mergeCell ref="B38:D38"/>
    <mergeCell ref="L38:M38"/>
    <mergeCell ref="C6:C8"/>
    <mergeCell ref="H7:I7"/>
    <mergeCell ref="J7:K7"/>
    <mergeCell ref="N7:N8"/>
    <mergeCell ref="L6:N6"/>
    <mergeCell ref="A1:Q1"/>
    <mergeCell ref="A2:R2"/>
    <mergeCell ref="A3:R3"/>
    <mergeCell ref="A4:R4"/>
    <mergeCell ref="A6:A8"/>
    <mergeCell ref="B6:B8"/>
    <mergeCell ref="O6:R6"/>
    <mergeCell ref="O7:O8"/>
    <mergeCell ref="P7:Q7"/>
    <mergeCell ref="L7:L8"/>
    <mergeCell ref="R7:R8"/>
    <mergeCell ref="H6:K6"/>
    <mergeCell ref="M7:M8"/>
    <mergeCell ref="D6:G6"/>
    <mergeCell ref="D7:E7"/>
    <mergeCell ref="F7:G7"/>
  </mergeCells>
  <printOptions/>
  <pageMargins left="0.4" right="0.25" top="0.23" bottom="0.22" header="0.2" footer="0.2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13.8515625" style="112" customWidth="1"/>
    <col min="2" max="2" width="10.00390625" style="112" customWidth="1"/>
    <col min="3" max="3" width="11.8515625" style="112" customWidth="1"/>
    <col min="4" max="4" width="16.140625" style="112" customWidth="1"/>
    <col min="5" max="5" width="14.421875" style="112" customWidth="1"/>
    <col min="6" max="6" width="9.140625" style="112" customWidth="1"/>
    <col min="7" max="7" width="16.140625" style="112" customWidth="1"/>
    <col min="8" max="16384" width="9.140625" style="112" customWidth="1"/>
  </cols>
  <sheetData>
    <row r="1" spans="1:7" ht="18.75">
      <c r="A1" s="182" t="s">
        <v>163</v>
      </c>
      <c r="B1" s="182"/>
      <c r="C1" s="182"/>
      <c r="D1" s="182"/>
      <c r="E1" s="182"/>
      <c r="F1" s="182"/>
      <c r="G1" s="182"/>
    </row>
    <row r="2" spans="1:7" ht="18.75">
      <c r="A2" s="182" t="s">
        <v>164</v>
      </c>
      <c r="B2" s="182"/>
      <c r="C2" s="182"/>
      <c r="D2" s="182"/>
      <c r="E2" s="182"/>
      <c r="F2" s="182"/>
      <c r="G2" s="182"/>
    </row>
    <row r="3" spans="1:7" ht="18.75">
      <c r="A3" s="182" t="s">
        <v>165</v>
      </c>
      <c r="B3" s="182"/>
      <c r="C3" s="182"/>
      <c r="D3" s="182"/>
      <c r="E3" s="182"/>
      <c r="F3" s="182"/>
      <c r="G3" s="182"/>
    </row>
    <row r="4" spans="1:7" ht="18.75">
      <c r="A4" s="117"/>
      <c r="B4" s="117"/>
      <c r="C4" s="117"/>
      <c r="D4" s="117"/>
      <c r="E4" s="117"/>
      <c r="G4" s="118" t="s">
        <v>183</v>
      </c>
    </row>
    <row r="5" spans="1:7" ht="18.75">
      <c r="A5" s="178" t="s">
        <v>169</v>
      </c>
      <c r="B5" s="178"/>
      <c r="C5" s="178"/>
      <c r="D5" s="179" t="s">
        <v>170</v>
      </c>
      <c r="E5" s="180"/>
      <c r="F5" s="180"/>
      <c r="G5" s="181"/>
    </row>
    <row r="6" spans="1:7" ht="56.25">
      <c r="A6" s="114" t="s">
        <v>166</v>
      </c>
      <c r="B6" s="114" t="s">
        <v>167</v>
      </c>
      <c r="C6" s="114" t="s">
        <v>168</v>
      </c>
      <c r="D6" s="114" t="s">
        <v>171</v>
      </c>
      <c r="E6" s="114" t="s">
        <v>166</v>
      </c>
      <c r="F6" s="114" t="s">
        <v>167</v>
      </c>
      <c r="G6" s="114" t="s">
        <v>168</v>
      </c>
    </row>
    <row r="7" spans="1:7" ht="18.75">
      <c r="A7" s="113">
        <v>0</v>
      </c>
      <c r="B7" s="113">
        <v>0</v>
      </c>
      <c r="C7" s="113">
        <f>SUM(A7:B7)</f>
        <v>0</v>
      </c>
      <c r="D7" s="113" t="s">
        <v>172</v>
      </c>
      <c r="E7" s="113">
        <v>0</v>
      </c>
      <c r="F7" s="113">
        <v>0</v>
      </c>
      <c r="G7" s="113">
        <f>SUM(E7:F7)</f>
        <v>0</v>
      </c>
    </row>
    <row r="8" spans="1:7" ht="18.75">
      <c r="A8" s="113"/>
      <c r="B8" s="113"/>
      <c r="C8" s="113"/>
      <c r="D8" s="113" t="s">
        <v>173</v>
      </c>
      <c r="E8" s="113">
        <v>0</v>
      </c>
      <c r="F8" s="113">
        <v>0</v>
      </c>
      <c r="G8" s="113">
        <f>SUM(E8:F8)</f>
        <v>0</v>
      </c>
    </row>
    <row r="9" spans="1:7" ht="18.75">
      <c r="A9" s="113"/>
      <c r="B9" s="113"/>
      <c r="C9" s="113"/>
      <c r="D9" s="113" t="s">
        <v>174</v>
      </c>
      <c r="E9" s="113">
        <v>0</v>
      </c>
      <c r="F9" s="113">
        <v>0</v>
      </c>
      <c r="G9" s="113">
        <f>SUM(E9:F9)</f>
        <v>0</v>
      </c>
    </row>
    <row r="10" spans="1:7" ht="18.75">
      <c r="A10" s="115"/>
      <c r="B10" s="115"/>
      <c r="C10" s="115"/>
      <c r="D10" s="116" t="s">
        <v>8</v>
      </c>
      <c r="E10" s="115">
        <f>SUM(E7:E9)</f>
        <v>0</v>
      </c>
      <c r="F10" s="115">
        <f>SUM(F7:F9)</f>
        <v>0</v>
      </c>
      <c r="G10" s="115">
        <f>SUM(G7:G9)</f>
        <v>0</v>
      </c>
    </row>
    <row r="15" spans="1:6" ht="18.75">
      <c r="A15" s="112" t="s">
        <v>175</v>
      </c>
      <c r="F15" s="112" t="s">
        <v>176</v>
      </c>
    </row>
  </sheetData>
  <sheetProtection/>
  <mergeCells count="5">
    <mergeCell ref="A5:C5"/>
    <mergeCell ref="D5:G5"/>
    <mergeCell ref="A1:G1"/>
    <mergeCell ref="A2:G2"/>
    <mergeCell ref="A3:G3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1">
      <selection activeCell="F77" sqref="F77"/>
    </sheetView>
  </sheetViews>
  <sheetFormatPr defaultColWidth="9.140625" defaultRowHeight="15"/>
  <cols>
    <col min="1" max="1" width="15.00390625" style="184" bestFit="1" customWidth="1"/>
    <col min="2" max="2" width="7.421875" style="184" bestFit="1" customWidth="1"/>
    <col min="3" max="3" width="24.7109375" style="184" customWidth="1"/>
    <col min="4" max="4" width="16.28125" style="184" bestFit="1" customWidth="1"/>
    <col min="5" max="5" width="14.28125" style="184" customWidth="1"/>
    <col min="6" max="6" width="15.00390625" style="184" bestFit="1" customWidth="1"/>
    <col min="7" max="7" width="14.57421875" style="184" bestFit="1" customWidth="1"/>
    <col min="8" max="16384" width="9.140625" style="184" customWidth="1"/>
  </cols>
  <sheetData>
    <row r="1" spans="1:7" ht="15">
      <c r="A1" s="183" t="s">
        <v>184</v>
      </c>
      <c r="B1" s="183"/>
      <c r="C1" s="183"/>
      <c r="D1" s="183"/>
      <c r="E1" s="183"/>
      <c r="F1" s="183"/>
      <c r="G1" s="183"/>
    </row>
    <row r="2" spans="1:7" ht="26.25">
      <c r="A2" s="185" t="s">
        <v>185</v>
      </c>
      <c r="B2" s="185"/>
      <c r="C2" s="185"/>
      <c r="D2" s="185"/>
      <c r="E2" s="185"/>
      <c r="F2" s="185"/>
      <c r="G2" s="185"/>
    </row>
    <row r="3" spans="1:7" ht="15" customHeight="1">
      <c r="A3" s="186" t="s">
        <v>164</v>
      </c>
      <c r="B3" s="186"/>
      <c r="C3" s="186"/>
      <c r="D3" s="186"/>
      <c r="E3" s="186"/>
      <c r="F3" s="186"/>
      <c r="G3" s="186"/>
    </row>
    <row r="4" spans="1:7" ht="18">
      <c r="A4" s="187" t="s">
        <v>186</v>
      </c>
      <c r="B4" s="187"/>
      <c r="C4" s="187"/>
      <c r="D4" s="187"/>
      <c r="E4" s="187"/>
      <c r="F4" s="187"/>
      <c r="G4" s="187"/>
    </row>
    <row r="5" spans="1:7" ht="22.5">
      <c r="A5" s="188" t="s">
        <v>187</v>
      </c>
      <c r="B5" s="188"/>
      <c r="C5" s="188"/>
      <c r="D5" s="188"/>
      <c r="E5" s="188"/>
      <c r="F5" s="188"/>
      <c r="G5" s="188"/>
    </row>
    <row r="6" spans="1:7" ht="24.75" customHeight="1">
      <c r="A6" s="189" t="s">
        <v>188</v>
      </c>
      <c r="B6" s="190" t="s">
        <v>189</v>
      </c>
      <c r="C6" s="191" t="s">
        <v>190</v>
      </c>
      <c r="D6" s="189" t="s">
        <v>191</v>
      </c>
      <c r="E6" s="189" t="s">
        <v>192</v>
      </c>
      <c r="F6" s="189" t="s">
        <v>193</v>
      </c>
      <c r="G6" s="192" t="s">
        <v>194</v>
      </c>
    </row>
    <row r="7" spans="1:7" ht="18" customHeight="1">
      <c r="A7" s="193">
        <f>SUM(A8:A16)</f>
        <v>0</v>
      </c>
      <c r="B7" s="194">
        <v>1.1</v>
      </c>
      <c r="C7" s="195" t="s">
        <v>195</v>
      </c>
      <c r="D7" s="193">
        <f>SUM(D8:D16)</f>
        <v>3485000</v>
      </c>
      <c r="E7" s="193">
        <f>SUM(E8:E16)</f>
        <v>399700.96</v>
      </c>
      <c r="F7" s="193">
        <f>SUM(F8:F16)</f>
        <v>399700.96</v>
      </c>
      <c r="G7" s="193">
        <f>SUM(G8:G16)</f>
        <v>3085299.04</v>
      </c>
    </row>
    <row r="8" spans="1:7" ht="18" customHeight="1">
      <c r="A8" s="196">
        <v>0</v>
      </c>
      <c r="B8" s="191" t="s">
        <v>196</v>
      </c>
      <c r="C8" s="197" t="s">
        <v>197</v>
      </c>
      <c r="D8" s="198">
        <f>'[1]Sheet1'!$C$4</f>
        <v>10000</v>
      </c>
      <c r="E8" s="199">
        <v>1555</v>
      </c>
      <c r="F8" s="199">
        <f>A8+E8</f>
        <v>1555</v>
      </c>
      <c r="G8" s="200">
        <f>D8-F8</f>
        <v>8445</v>
      </c>
    </row>
    <row r="9" spans="1:7" ht="18" customHeight="1">
      <c r="A9" s="196">
        <f>'[1]Sheet1'!$E$5-'[1]Sheet1'!$D$5</f>
        <v>0</v>
      </c>
      <c r="B9" s="191" t="s">
        <v>198</v>
      </c>
      <c r="C9" s="197" t="s">
        <v>199</v>
      </c>
      <c r="D9" s="198">
        <f>'[1]Sheet1'!$C$5</f>
        <v>0</v>
      </c>
      <c r="E9" s="199">
        <f>'[1]Sheet1'!$D$5</f>
        <v>0</v>
      </c>
      <c r="F9" s="199">
        <f aca="true" t="shared" si="0" ref="F9:F37">A9+E9</f>
        <v>0</v>
      </c>
      <c r="G9" s="198">
        <f aca="true" t="shared" si="1" ref="G9:G38">D9-F9</f>
        <v>0</v>
      </c>
    </row>
    <row r="10" spans="1:7" ht="18" customHeight="1">
      <c r="A10" s="196">
        <v>0</v>
      </c>
      <c r="B10" s="191" t="s">
        <v>200</v>
      </c>
      <c r="C10" s="197" t="s">
        <v>201</v>
      </c>
      <c r="D10" s="198">
        <v>70000</v>
      </c>
      <c r="E10" s="199">
        <v>2191.46</v>
      </c>
      <c r="F10" s="199">
        <f t="shared" si="0"/>
        <v>2191.46</v>
      </c>
      <c r="G10" s="200">
        <f t="shared" si="1"/>
        <v>67808.54</v>
      </c>
    </row>
    <row r="11" spans="1:7" ht="18" customHeight="1">
      <c r="A11" s="196">
        <v>0</v>
      </c>
      <c r="B11" s="191" t="s">
        <v>202</v>
      </c>
      <c r="C11" s="197" t="s">
        <v>203</v>
      </c>
      <c r="D11" s="198">
        <v>400000</v>
      </c>
      <c r="E11" s="199">
        <v>40110</v>
      </c>
      <c r="F11" s="199">
        <f t="shared" si="0"/>
        <v>40110</v>
      </c>
      <c r="G11" s="200">
        <f t="shared" si="1"/>
        <v>359890</v>
      </c>
    </row>
    <row r="12" spans="1:7" ht="18" customHeight="1">
      <c r="A12" s="196">
        <v>0</v>
      </c>
      <c r="B12" s="191" t="s">
        <v>204</v>
      </c>
      <c r="C12" s="197" t="s">
        <v>205</v>
      </c>
      <c r="D12" s="198">
        <v>0</v>
      </c>
      <c r="E12" s="199"/>
      <c r="F12" s="199">
        <f t="shared" si="0"/>
        <v>0</v>
      </c>
      <c r="G12" s="198">
        <f t="shared" si="1"/>
        <v>0</v>
      </c>
    </row>
    <row r="13" spans="1:7" ht="18" customHeight="1">
      <c r="A13" s="196">
        <v>0</v>
      </c>
      <c r="B13" s="191" t="s">
        <v>206</v>
      </c>
      <c r="C13" s="197" t="s">
        <v>207</v>
      </c>
      <c r="D13" s="198">
        <v>5000</v>
      </c>
      <c r="E13" s="199">
        <v>1200</v>
      </c>
      <c r="F13" s="199">
        <f t="shared" si="0"/>
        <v>1200</v>
      </c>
      <c r="G13" s="198">
        <f t="shared" si="1"/>
        <v>3800</v>
      </c>
    </row>
    <row r="14" spans="1:7" ht="18" customHeight="1">
      <c r="A14" s="196">
        <f>'[1]Sheet1'!$E$10-'[1]Sheet1'!$D$10</f>
        <v>0</v>
      </c>
      <c r="B14" s="191" t="s">
        <v>208</v>
      </c>
      <c r="C14" s="197" t="s">
        <v>209</v>
      </c>
      <c r="D14" s="198">
        <f>'[1]Sheet1'!$C$10</f>
        <v>0</v>
      </c>
      <c r="E14" s="199">
        <f>'[1]Sheet1'!$D$10</f>
        <v>0</v>
      </c>
      <c r="F14" s="199">
        <f t="shared" si="0"/>
        <v>0</v>
      </c>
      <c r="G14" s="198">
        <f t="shared" si="1"/>
        <v>0</v>
      </c>
    </row>
    <row r="15" spans="1:7" ht="18" customHeight="1">
      <c r="A15" s="196">
        <v>0</v>
      </c>
      <c r="B15" s="191" t="s">
        <v>210</v>
      </c>
      <c r="C15" s="197" t="s">
        <v>211</v>
      </c>
      <c r="D15" s="198">
        <v>3000000</v>
      </c>
      <c r="E15" s="199">
        <v>354644.5</v>
      </c>
      <c r="F15" s="199">
        <f t="shared" si="0"/>
        <v>354644.5</v>
      </c>
      <c r="G15" s="200">
        <f t="shared" si="1"/>
        <v>2645355.5</v>
      </c>
    </row>
    <row r="16" spans="1:7" ht="18" customHeight="1">
      <c r="A16" s="196">
        <f>'[1]Sheet1'!$E$13-'[1]Sheet1'!$D$13</f>
        <v>0</v>
      </c>
      <c r="B16" s="191" t="s">
        <v>212</v>
      </c>
      <c r="C16" s="197" t="s">
        <v>213</v>
      </c>
      <c r="D16" s="198">
        <f>'[1]Sheet1'!$C$13</f>
        <v>0</v>
      </c>
      <c r="E16" s="199">
        <f>'[1]Sheet1'!$D$13</f>
        <v>0</v>
      </c>
      <c r="F16" s="199">
        <f t="shared" si="0"/>
        <v>0</v>
      </c>
      <c r="G16" s="198">
        <f t="shared" si="1"/>
        <v>0</v>
      </c>
    </row>
    <row r="17" spans="1:7" ht="18" customHeight="1">
      <c r="A17" s="193">
        <f>SUM(A18:A24)</f>
        <v>0</v>
      </c>
      <c r="B17" s="194">
        <v>1.2</v>
      </c>
      <c r="C17" s="195" t="s">
        <v>214</v>
      </c>
      <c r="D17" s="193">
        <f>SUM(D18:D24)</f>
        <v>2750000</v>
      </c>
      <c r="E17" s="193">
        <f>SUM(E18:E24)</f>
        <v>137085.57</v>
      </c>
      <c r="F17" s="193">
        <f>SUM(F18:F24)</f>
        <v>137085.57</v>
      </c>
      <c r="G17" s="201">
        <f>SUM(G18:G24)</f>
        <v>2612914.43</v>
      </c>
    </row>
    <row r="18" spans="1:7" ht="18" customHeight="1">
      <c r="A18" s="196">
        <f>'[1]Sheet1'!$E$14-'[1]Sheet1'!$D$14</f>
        <v>0</v>
      </c>
      <c r="B18" s="191" t="s">
        <v>215</v>
      </c>
      <c r="C18" s="197" t="s">
        <v>216</v>
      </c>
      <c r="D18" s="198">
        <v>1600000</v>
      </c>
      <c r="E18" s="199">
        <v>40010</v>
      </c>
      <c r="F18" s="199">
        <f t="shared" si="0"/>
        <v>40010</v>
      </c>
      <c r="G18" s="198">
        <f t="shared" si="1"/>
        <v>1559990</v>
      </c>
    </row>
    <row r="19" spans="1:7" ht="18" customHeight="1">
      <c r="A19" s="196">
        <v>0</v>
      </c>
      <c r="B19" s="191" t="s">
        <v>217</v>
      </c>
      <c r="C19" s="197" t="s">
        <v>218</v>
      </c>
      <c r="D19" s="198">
        <v>100000</v>
      </c>
      <c r="E19" s="199">
        <v>2097</v>
      </c>
      <c r="F19" s="199">
        <f t="shared" si="0"/>
        <v>2097</v>
      </c>
      <c r="G19" s="200">
        <f t="shared" si="1"/>
        <v>97903</v>
      </c>
    </row>
    <row r="20" spans="1:7" ht="18" customHeight="1">
      <c r="A20" s="196">
        <v>0</v>
      </c>
      <c r="B20" s="191" t="s">
        <v>219</v>
      </c>
      <c r="C20" s="197" t="s">
        <v>220</v>
      </c>
      <c r="D20" s="198">
        <v>200000</v>
      </c>
      <c r="E20" s="199">
        <v>24720</v>
      </c>
      <c r="F20" s="199">
        <f t="shared" si="0"/>
        <v>24720</v>
      </c>
      <c r="G20" s="198">
        <f t="shared" si="1"/>
        <v>175280</v>
      </c>
    </row>
    <row r="21" spans="1:7" ht="18" customHeight="1">
      <c r="A21" s="196">
        <v>0</v>
      </c>
      <c r="B21" s="191" t="s">
        <v>221</v>
      </c>
      <c r="C21" s="197" t="s">
        <v>222</v>
      </c>
      <c r="D21" s="198">
        <v>250000</v>
      </c>
      <c r="E21" s="199">
        <v>35640</v>
      </c>
      <c r="F21" s="199">
        <f>A21+E21</f>
        <v>35640</v>
      </c>
      <c r="G21" s="198">
        <f>D21-F21</f>
        <v>214360</v>
      </c>
    </row>
    <row r="22" spans="1:7" ht="18" customHeight="1">
      <c r="A22" s="196">
        <v>0</v>
      </c>
      <c r="B22" s="191" t="s">
        <v>223</v>
      </c>
      <c r="C22" s="197" t="s">
        <v>224</v>
      </c>
      <c r="D22" s="198">
        <v>400000</v>
      </c>
      <c r="E22" s="199">
        <v>27878.57</v>
      </c>
      <c r="F22" s="199">
        <f t="shared" si="0"/>
        <v>27878.57</v>
      </c>
      <c r="G22" s="200">
        <f t="shared" si="1"/>
        <v>372121.43</v>
      </c>
    </row>
    <row r="23" spans="1:7" ht="18" customHeight="1">
      <c r="A23" s="196">
        <f>'[1]Sheet1'!$E$22-'[1]Sheet1'!$D$22</f>
        <v>0</v>
      </c>
      <c r="B23" s="191" t="s">
        <v>225</v>
      </c>
      <c r="C23" s="197" t="s">
        <v>226</v>
      </c>
      <c r="D23" s="198">
        <f>'[1]Sheet1'!$C$22</f>
        <v>0</v>
      </c>
      <c r="E23" s="199">
        <f>'[1]Sheet1'!$D$22</f>
        <v>0</v>
      </c>
      <c r="F23" s="199">
        <f t="shared" si="0"/>
        <v>0</v>
      </c>
      <c r="G23" s="202">
        <f t="shared" si="1"/>
        <v>0</v>
      </c>
    </row>
    <row r="24" spans="1:7" ht="18" customHeight="1">
      <c r="A24" s="196">
        <v>0</v>
      </c>
      <c r="B24" s="191" t="s">
        <v>227</v>
      </c>
      <c r="C24" s="197" t="s">
        <v>228</v>
      </c>
      <c r="D24" s="198">
        <f>'[1]Sheet1'!$C$23</f>
        <v>200000</v>
      </c>
      <c r="E24" s="199">
        <v>6740</v>
      </c>
      <c r="F24" s="199">
        <f t="shared" si="0"/>
        <v>6740</v>
      </c>
      <c r="G24" s="200">
        <f t="shared" si="1"/>
        <v>193260</v>
      </c>
    </row>
    <row r="25" spans="1:7" ht="18" customHeight="1">
      <c r="A25" s="193">
        <f>SUM(A26:A30)</f>
        <v>0</v>
      </c>
      <c r="B25" s="194">
        <v>1.3</v>
      </c>
      <c r="C25" s="195" t="s">
        <v>229</v>
      </c>
      <c r="D25" s="193">
        <f>SUM(D26:D30)</f>
        <v>2704570</v>
      </c>
      <c r="E25" s="193">
        <f>SUM(E26:E30)</f>
        <v>115709.62</v>
      </c>
      <c r="F25" s="193">
        <f>SUM(F26:F30)</f>
        <v>115709.62</v>
      </c>
      <c r="G25" s="201">
        <f>SUM(G26:G30)</f>
        <v>2588860.38</v>
      </c>
    </row>
    <row r="26" spans="1:7" ht="18" customHeight="1">
      <c r="A26" s="196">
        <v>0</v>
      </c>
      <c r="B26" s="191" t="s">
        <v>230</v>
      </c>
      <c r="C26" s="197" t="s">
        <v>231</v>
      </c>
      <c r="D26" s="198">
        <v>55000</v>
      </c>
      <c r="E26" s="199">
        <v>4400</v>
      </c>
      <c r="F26" s="199">
        <f t="shared" si="0"/>
        <v>4400</v>
      </c>
      <c r="G26" s="200">
        <f t="shared" si="1"/>
        <v>50600</v>
      </c>
    </row>
    <row r="27" spans="1:7" ht="18" customHeight="1">
      <c r="A27" s="196">
        <v>0</v>
      </c>
      <c r="B27" s="191" t="s">
        <v>232</v>
      </c>
      <c r="C27" s="197" t="s">
        <v>233</v>
      </c>
      <c r="D27" s="198">
        <v>1499570</v>
      </c>
      <c r="E27" s="199">
        <v>28488.4</v>
      </c>
      <c r="F27" s="199">
        <f t="shared" si="0"/>
        <v>28488.4</v>
      </c>
      <c r="G27" s="200">
        <f t="shared" si="1"/>
        <v>1471081.6</v>
      </c>
    </row>
    <row r="28" spans="1:7" ht="18" customHeight="1">
      <c r="A28" s="196">
        <v>0</v>
      </c>
      <c r="B28" s="191" t="s">
        <v>234</v>
      </c>
      <c r="C28" s="197" t="s">
        <v>235</v>
      </c>
      <c r="D28" s="198">
        <v>950000</v>
      </c>
      <c r="E28" s="199">
        <v>69621.22</v>
      </c>
      <c r="F28" s="199">
        <f t="shared" si="0"/>
        <v>69621.22</v>
      </c>
      <c r="G28" s="200">
        <f t="shared" si="1"/>
        <v>880378.78</v>
      </c>
    </row>
    <row r="29" spans="1:7" ht="18" customHeight="1">
      <c r="A29" s="196">
        <v>0</v>
      </c>
      <c r="B29" s="191" t="s">
        <v>236</v>
      </c>
      <c r="C29" s="197" t="s">
        <v>237</v>
      </c>
      <c r="D29" s="198">
        <v>100000</v>
      </c>
      <c r="E29" s="199">
        <v>7620</v>
      </c>
      <c r="F29" s="199">
        <f t="shared" si="0"/>
        <v>7620</v>
      </c>
      <c r="G29" s="200">
        <f t="shared" si="1"/>
        <v>92380</v>
      </c>
    </row>
    <row r="30" spans="1:7" ht="18" customHeight="1">
      <c r="A30" s="196">
        <v>0</v>
      </c>
      <c r="B30" s="191" t="s">
        <v>238</v>
      </c>
      <c r="C30" s="197" t="s">
        <v>239</v>
      </c>
      <c r="D30" s="198">
        <f>'[1]Sheet1'!$C$28</f>
        <v>100000</v>
      </c>
      <c r="E30" s="199">
        <v>5580</v>
      </c>
      <c r="F30" s="199">
        <f t="shared" si="0"/>
        <v>5580</v>
      </c>
      <c r="G30" s="200">
        <f t="shared" si="1"/>
        <v>94420</v>
      </c>
    </row>
    <row r="31" spans="1:7" ht="18" customHeight="1">
      <c r="A31" s="193">
        <f>SUM(A32)</f>
        <v>0</v>
      </c>
      <c r="B31" s="194">
        <v>1.5</v>
      </c>
      <c r="C31" s="195" t="s">
        <v>240</v>
      </c>
      <c r="D31" s="193">
        <f>SUM(D32)</f>
        <v>200000</v>
      </c>
      <c r="E31" s="193">
        <f>SUM(E32)</f>
        <v>15800</v>
      </c>
      <c r="F31" s="193">
        <f>SUM(F32)</f>
        <v>15800</v>
      </c>
      <c r="G31" s="201">
        <f>SUM(G32)</f>
        <v>184200</v>
      </c>
    </row>
    <row r="32" spans="1:7" ht="18" customHeight="1">
      <c r="A32" s="196">
        <v>0</v>
      </c>
      <c r="B32" s="191" t="s">
        <v>241</v>
      </c>
      <c r="C32" s="197" t="s">
        <v>242</v>
      </c>
      <c r="D32" s="198">
        <v>200000</v>
      </c>
      <c r="E32" s="199">
        <v>15800</v>
      </c>
      <c r="F32" s="199">
        <f t="shared" si="0"/>
        <v>15800</v>
      </c>
      <c r="G32" s="200">
        <f t="shared" si="1"/>
        <v>184200</v>
      </c>
    </row>
    <row r="33" spans="1:7" ht="18" customHeight="1">
      <c r="A33" s="193">
        <f>SUM(A34:A38)</f>
        <v>0</v>
      </c>
      <c r="B33" s="194">
        <v>1.7</v>
      </c>
      <c r="C33" s="195" t="s">
        <v>243</v>
      </c>
      <c r="D33" s="193">
        <f>SUM(D34:D38)</f>
        <v>3200000</v>
      </c>
      <c r="E33" s="193">
        <f>SUM(E34:E38)</f>
        <v>208335.5</v>
      </c>
      <c r="F33" s="193">
        <f>SUM(F34:F38)</f>
        <v>208335.5</v>
      </c>
      <c r="G33" s="201">
        <f>SUM(G34:G38)</f>
        <v>2991664.5</v>
      </c>
    </row>
    <row r="34" spans="1:7" ht="18" customHeight="1">
      <c r="A34" s="196">
        <v>0</v>
      </c>
      <c r="B34" s="191" t="s">
        <v>244</v>
      </c>
      <c r="C34" s="197" t="s">
        <v>245</v>
      </c>
      <c r="D34" s="198">
        <v>600000</v>
      </c>
      <c r="E34" s="199">
        <v>60775.5</v>
      </c>
      <c r="F34" s="199">
        <f t="shared" si="0"/>
        <v>60775.5</v>
      </c>
      <c r="G34" s="200">
        <f t="shared" si="1"/>
        <v>539224.5</v>
      </c>
    </row>
    <row r="35" spans="1:7" ht="18" customHeight="1">
      <c r="A35" s="196">
        <v>0</v>
      </c>
      <c r="B35" s="191" t="s">
        <v>246</v>
      </c>
      <c r="C35" s="197" t="s">
        <v>247</v>
      </c>
      <c r="D35" s="198">
        <v>2200000</v>
      </c>
      <c r="E35" s="199">
        <v>147120</v>
      </c>
      <c r="F35" s="199">
        <f t="shared" si="0"/>
        <v>147120</v>
      </c>
      <c r="G35" s="200">
        <f t="shared" si="1"/>
        <v>2052880</v>
      </c>
    </row>
    <row r="36" spans="1:7" ht="18" customHeight="1">
      <c r="A36" s="196">
        <f>'[1]Sheet1'!$E$39-'[1]Sheet1'!$D$39</f>
        <v>0</v>
      </c>
      <c r="B36" s="191" t="s">
        <v>248</v>
      </c>
      <c r="C36" s="197" t="s">
        <v>249</v>
      </c>
      <c r="D36" s="198">
        <v>50000</v>
      </c>
      <c r="E36" s="199">
        <v>0</v>
      </c>
      <c r="F36" s="199">
        <f t="shared" si="0"/>
        <v>0</v>
      </c>
      <c r="G36" s="203">
        <f t="shared" si="1"/>
        <v>50000</v>
      </c>
    </row>
    <row r="37" spans="1:7" ht="18" customHeight="1">
      <c r="A37" s="196">
        <v>0</v>
      </c>
      <c r="B37" s="191" t="s">
        <v>250</v>
      </c>
      <c r="C37" s="197" t="s">
        <v>251</v>
      </c>
      <c r="D37" s="198">
        <v>100000</v>
      </c>
      <c r="E37" s="199">
        <v>0</v>
      </c>
      <c r="F37" s="199">
        <f t="shared" si="0"/>
        <v>0</v>
      </c>
      <c r="G37" s="200">
        <f t="shared" si="1"/>
        <v>100000</v>
      </c>
    </row>
    <row r="38" spans="1:7" ht="18" customHeight="1">
      <c r="A38" s="196">
        <v>0</v>
      </c>
      <c r="B38" s="191" t="s">
        <v>252</v>
      </c>
      <c r="C38" s="197" t="s">
        <v>253</v>
      </c>
      <c r="D38" s="198">
        <v>250000</v>
      </c>
      <c r="E38" s="199">
        <v>440</v>
      </c>
      <c r="F38" s="199">
        <f>A38+E38</f>
        <v>440</v>
      </c>
      <c r="G38" s="200">
        <f t="shared" si="1"/>
        <v>249560</v>
      </c>
    </row>
    <row r="39" spans="1:7" s="206" customFormat="1" ht="18" customHeight="1">
      <c r="A39" s="193">
        <f>SUM(A7,A17,A25,A31,A33)</f>
        <v>0</v>
      </c>
      <c r="B39" s="204"/>
      <c r="C39" s="205" t="s">
        <v>254</v>
      </c>
      <c r="D39" s="193">
        <f>SUM(D7,D17,D25,D31,D33)</f>
        <v>12339570</v>
      </c>
      <c r="E39" s="193">
        <f>SUM(E7,E17,E25,E31,E33)</f>
        <v>876631.65</v>
      </c>
      <c r="F39" s="193">
        <f>SUM(F7,F17,F25,F31,F33)</f>
        <v>876631.65</v>
      </c>
      <c r="G39" s="201">
        <f>SUM(G7,G17,G25,G31,G33)</f>
        <v>11462938.350000001</v>
      </c>
    </row>
    <row r="40" spans="1:7" s="206" customFormat="1" ht="18" customHeight="1">
      <c r="A40" s="193">
        <f>SUM(A41,A51,A57)</f>
        <v>0</v>
      </c>
      <c r="B40" s="207">
        <v>2.1</v>
      </c>
      <c r="C40" s="208" t="s">
        <v>255</v>
      </c>
      <c r="D40" s="193">
        <f>SUM(D41,D51,D57)</f>
        <v>32060000</v>
      </c>
      <c r="E40" s="209">
        <f>SUM(E41,E51,E57)</f>
        <v>0</v>
      </c>
      <c r="F40" s="193">
        <f>SUM(F41,F51,F57)</f>
        <v>0</v>
      </c>
      <c r="G40" s="193">
        <f>SUM(G41,G51,G57)</f>
        <v>32060000</v>
      </c>
    </row>
    <row r="41" spans="1:7" s="206" customFormat="1" ht="18" customHeight="1">
      <c r="A41" s="193">
        <f>SUM(A47,A42)</f>
        <v>0</v>
      </c>
      <c r="B41" s="210" t="s">
        <v>256</v>
      </c>
      <c r="C41" s="195" t="s">
        <v>257</v>
      </c>
      <c r="D41" s="193">
        <f>SUM(D47,D42)</f>
        <v>29760000</v>
      </c>
      <c r="E41" s="211">
        <f>SUM(E47,E42)</f>
        <v>0</v>
      </c>
      <c r="F41" s="193">
        <f>SUM(F47,F42)</f>
        <v>0</v>
      </c>
      <c r="G41" s="193">
        <f>SUM(G47,G42)</f>
        <v>29760000</v>
      </c>
    </row>
    <row r="42" spans="1:7" s="206" customFormat="1" ht="18" customHeight="1">
      <c r="A42" s="193">
        <f>SUM(A43:A46)</f>
        <v>0</v>
      </c>
      <c r="B42" s="210" t="s">
        <v>258</v>
      </c>
      <c r="C42" s="195" t="s">
        <v>259</v>
      </c>
      <c r="D42" s="193">
        <f>SUM(D43:D46)</f>
        <v>13188000</v>
      </c>
      <c r="E42" s="209">
        <f>SUM(E43:E46)</f>
        <v>0</v>
      </c>
      <c r="F42" s="193">
        <f>SUM(F43:F46)</f>
        <v>0</v>
      </c>
      <c r="G42" s="193">
        <f>SUM(G43:G46)</f>
        <v>13188000</v>
      </c>
    </row>
    <row r="43" spans="1:7" s="206" customFormat="1" ht="18" customHeight="1">
      <c r="A43" s="196">
        <v>0</v>
      </c>
      <c r="B43" s="212" t="s">
        <v>260</v>
      </c>
      <c r="C43" s="197" t="s">
        <v>261</v>
      </c>
      <c r="D43" s="198">
        <f>'[1]Sheet1'!$C$50</f>
        <v>1800000</v>
      </c>
      <c r="E43" s="203">
        <v>0</v>
      </c>
      <c r="F43" s="199">
        <f>A43+E43</f>
        <v>0</v>
      </c>
      <c r="G43" s="198">
        <f aca="true" t="shared" si="2" ref="G43:G58">D43-F43</f>
        <v>1800000</v>
      </c>
    </row>
    <row r="44" spans="1:7" s="206" customFormat="1" ht="18" customHeight="1">
      <c r="A44" s="196">
        <v>0</v>
      </c>
      <c r="B44" s="212" t="s">
        <v>262</v>
      </c>
      <c r="C44" s="197" t="s">
        <v>263</v>
      </c>
      <c r="D44" s="198">
        <f>'[1]Sheet1'!$C$53</f>
        <v>0</v>
      </c>
      <c r="E44" s="202">
        <f>'[1]Sheet1'!$D$53</f>
        <v>0</v>
      </c>
      <c r="F44" s="199">
        <f>A44+E44</f>
        <v>0</v>
      </c>
      <c r="G44" s="198">
        <f t="shared" si="2"/>
        <v>0</v>
      </c>
    </row>
    <row r="45" spans="1:7" s="206" customFormat="1" ht="18" customHeight="1">
      <c r="A45" s="196">
        <v>0</v>
      </c>
      <c r="B45" s="212" t="s">
        <v>264</v>
      </c>
      <c r="C45" s="197" t="s">
        <v>265</v>
      </c>
      <c r="D45" s="198">
        <v>2000000</v>
      </c>
      <c r="E45" s="202">
        <v>0</v>
      </c>
      <c r="F45" s="199">
        <f>A45+E45</f>
        <v>0</v>
      </c>
      <c r="G45" s="198">
        <f t="shared" si="2"/>
        <v>2000000</v>
      </c>
    </row>
    <row r="46" spans="1:7" s="206" customFormat="1" ht="18" customHeight="1">
      <c r="A46" s="196">
        <v>0</v>
      </c>
      <c r="B46" s="212" t="s">
        <v>266</v>
      </c>
      <c r="C46" s="197" t="s">
        <v>267</v>
      </c>
      <c r="D46" s="198">
        <v>9388000</v>
      </c>
      <c r="E46" s="202">
        <f>'[1]Sheet1'!$D$52</f>
        <v>0</v>
      </c>
      <c r="F46" s="199">
        <f>A46+E46</f>
        <v>0</v>
      </c>
      <c r="G46" s="198">
        <f t="shared" si="2"/>
        <v>9388000</v>
      </c>
    </row>
    <row r="47" spans="1:7" s="206" customFormat="1" ht="18" customHeight="1">
      <c r="A47" s="193">
        <f>SUM(A48:A50)</f>
        <v>0</v>
      </c>
      <c r="B47" s="194" t="s">
        <v>268</v>
      </c>
      <c r="C47" s="195" t="s">
        <v>269</v>
      </c>
      <c r="D47" s="193">
        <f>SUM(D48:D50)</f>
        <v>16572000</v>
      </c>
      <c r="E47" s="211">
        <f>SUM(E48:E50)</f>
        <v>0</v>
      </c>
      <c r="F47" s="193">
        <f>SUM(F48:F50)</f>
        <v>0</v>
      </c>
      <c r="G47" s="193">
        <f t="shared" si="2"/>
        <v>16572000</v>
      </c>
    </row>
    <row r="48" spans="1:7" s="206" customFormat="1" ht="18" customHeight="1">
      <c r="A48" s="196">
        <v>0</v>
      </c>
      <c r="B48" s="191" t="s">
        <v>270</v>
      </c>
      <c r="C48" s="197" t="s">
        <v>271</v>
      </c>
      <c r="D48" s="198">
        <v>0</v>
      </c>
      <c r="E48" s="202">
        <f>'[1]Sheet1'!$D$44</f>
        <v>0</v>
      </c>
      <c r="F48" s="199">
        <f>A48+E48</f>
        <v>0</v>
      </c>
      <c r="G48" s="198">
        <f t="shared" si="2"/>
        <v>0</v>
      </c>
    </row>
    <row r="49" spans="1:7" s="206" customFormat="1" ht="18" customHeight="1">
      <c r="A49" s="196">
        <v>0</v>
      </c>
      <c r="B49" s="191" t="s">
        <v>272</v>
      </c>
      <c r="C49" s="197" t="s">
        <v>273</v>
      </c>
      <c r="D49" s="198">
        <v>5872000</v>
      </c>
      <c r="E49" s="202">
        <f>'[1]Sheet1'!$D$47</f>
        <v>0</v>
      </c>
      <c r="F49" s="199">
        <f>A49+E49</f>
        <v>0</v>
      </c>
      <c r="G49" s="198">
        <f t="shared" si="2"/>
        <v>5872000</v>
      </c>
    </row>
    <row r="50" spans="1:7" s="206" customFormat="1" ht="18" customHeight="1">
      <c r="A50" s="196">
        <v>0</v>
      </c>
      <c r="B50" s="191" t="s">
        <v>274</v>
      </c>
      <c r="C50" s="197" t="s">
        <v>275</v>
      </c>
      <c r="D50" s="198">
        <v>10700000</v>
      </c>
      <c r="E50" s="203">
        <v>0</v>
      </c>
      <c r="F50" s="199">
        <f>A50+E50</f>
        <v>0</v>
      </c>
      <c r="G50" s="198">
        <f t="shared" si="2"/>
        <v>10700000</v>
      </c>
    </row>
    <row r="51" spans="1:7" s="206" customFormat="1" ht="18" customHeight="1">
      <c r="A51" s="193">
        <f>SUM(A52:A56)</f>
        <v>0</v>
      </c>
      <c r="B51" s="213" t="s">
        <v>276</v>
      </c>
      <c r="C51" s="195" t="s">
        <v>277</v>
      </c>
      <c r="D51" s="193">
        <f>SUM(D52:D56)</f>
        <v>100000</v>
      </c>
      <c r="E51" s="193">
        <f>SUM(E52:E56)</f>
        <v>0</v>
      </c>
      <c r="F51" s="193">
        <f>SUM(F52:F56)</f>
        <v>0</v>
      </c>
      <c r="G51" s="193">
        <f>SUM(G52:G56)</f>
        <v>100000</v>
      </c>
    </row>
    <row r="52" spans="1:7" s="206" customFormat="1" ht="18" customHeight="1">
      <c r="A52" s="196">
        <v>0</v>
      </c>
      <c r="B52" s="214" t="s">
        <v>278</v>
      </c>
      <c r="C52" s="197" t="s">
        <v>279</v>
      </c>
      <c r="D52" s="198">
        <f>'[1]Sheet1'!C65</f>
        <v>50000</v>
      </c>
      <c r="E52" s="198">
        <f>'[1]Sheet1'!$D65</f>
        <v>0</v>
      </c>
      <c r="F52" s="199">
        <f>A52+E52</f>
        <v>0</v>
      </c>
      <c r="G52" s="198">
        <f>D52-F52</f>
        <v>50000</v>
      </c>
    </row>
    <row r="53" spans="1:7" s="206" customFormat="1" ht="18" customHeight="1">
      <c r="A53" s="196">
        <v>0</v>
      </c>
      <c r="B53" s="214" t="s">
        <v>280</v>
      </c>
      <c r="C53" s="197" t="s">
        <v>281</v>
      </c>
      <c r="D53" s="198">
        <v>0</v>
      </c>
      <c r="E53" s="198">
        <f>'[1]Sheet1'!$D66</f>
        <v>0</v>
      </c>
      <c r="F53" s="199">
        <f>A53+E53</f>
        <v>0</v>
      </c>
      <c r="G53" s="198">
        <f>D53-F53</f>
        <v>0</v>
      </c>
    </row>
    <row r="54" spans="1:7" s="206" customFormat="1" ht="18" customHeight="1">
      <c r="A54" s="196">
        <f>'[1]Sheet1'!E67-'[1]Sheet1'!D67</f>
        <v>0</v>
      </c>
      <c r="B54" s="214" t="s">
        <v>282</v>
      </c>
      <c r="C54" s="197" t="s">
        <v>283</v>
      </c>
      <c r="D54" s="198">
        <f>'[1]Sheet1'!C67</f>
        <v>0</v>
      </c>
      <c r="E54" s="198">
        <f>'[1]Sheet1'!$D67</f>
        <v>0</v>
      </c>
      <c r="F54" s="199">
        <f>A54+E54</f>
        <v>0</v>
      </c>
      <c r="G54" s="202">
        <f>D54-F54</f>
        <v>0</v>
      </c>
    </row>
    <row r="55" spans="1:7" s="206" customFormat="1" ht="18" customHeight="1">
      <c r="A55" s="196">
        <f>'[1]Sheet1'!E68-'[1]Sheet1'!D68</f>
        <v>0</v>
      </c>
      <c r="B55" s="214" t="s">
        <v>284</v>
      </c>
      <c r="C55" s="197" t="s">
        <v>285</v>
      </c>
      <c r="D55" s="198">
        <f>'[1]Sheet1'!C68</f>
        <v>0</v>
      </c>
      <c r="E55" s="198">
        <v>0</v>
      </c>
      <c r="F55" s="199">
        <f>A55+E55</f>
        <v>0</v>
      </c>
      <c r="G55" s="203">
        <f>D55-F55</f>
        <v>0</v>
      </c>
    </row>
    <row r="56" spans="1:7" s="206" customFormat="1" ht="18" customHeight="1">
      <c r="A56" s="196">
        <v>0</v>
      </c>
      <c r="B56" s="214" t="s">
        <v>286</v>
      </c>
      <c r="C56" s="197" t="s">
        <v>287</v>
      </c>
      <c r="D56" s="198">
        <v>50000</v>
      </c>
      <c r="E56" s="198">
        <f>'[1]Sheet1'!$D70</f>
        <v>0</v>
      </c>
      <c r="F56" s="199">
        <f>A56+E56</f>
        <v>0</v>
      </c>
      <c r="G56" s="202">
        <f>D56-F56</f>
        <v>50000</v>
      </c>
    </row>
    <row r="57" spans="1:7" s="206" customFormat="1" ht="18" customHeight="1">
      <c r="A57" s="193">
        <f>SUM(A58)</f>
        <v>0</v>
      </c>
      <c r="B57" s="194">
        <v>3.1</v>
      </c>
      <c r="C57" s="195" t="s">
        <v>288</v>
      </c>
      <c r="D57" s="193">
        <f>SUM(D58)</f>
        <v>2200000</v>
      </c>
      <c r="E57" s="193">
        <f>SUM(E58)</f>
        <v>0</v>
      </c>
      <c r="F57" s="193">
        <f>SUM(F58)</f>
        <v>0</v>
      </c>
      <c r="G57" s="201">
        <f>SUM(G58)</f>
        <v>2200000</v>
      </c>
    </row>
    <row r="58" spans="1:7" s="206" customFormat="1" ht="18" customHeight="1">
      <c r="A58" s="196">
        <v>0</v>
      </c>
      <c r="B58" s="191" t="s">
        <v>289</v>
      </c>
      <c r="C58" s="215" t="s">
        <v>290</v>
      </c>
      <c r="D58" s="198">
        <v>2200000</v>
      </c>
      <c r="E58" s="198">
        <v>0</v>
      </c>
      <c r="F58" s="199">
        <f>A58+E58</f>
        <v>0</v>
      </c>
      <c r="G58" s="200">
        <f t="shared" si="2"/>
        <v>2200000</v>
      </c>
    </row>
    <row r="59" spans="1:7" s="206" customFormat="1" ht="18" customHeight="1">
      <c r="A59" s="196">
        <v>0</v>
      </c>
      <c r="B59" s="194">
        <v>4.1</v>
      </c>
      <c r="C59" s="195" t="s">
        <v>291</v>
      </c>
      <c r="D59" s="193">
        <v>0</v>
      </c>
      <c r="E59" s="193">
        <v>0</v>
      </c>
      <c r="F59" s="193">
        <v>0</v>
      </c>
      <c r="G59" s="202">
        <v>0</v>
      </c>
    </row>
    <row r="60" spans="1:7" s="206" customFormat="1" ht="18" customHeight="1">
      <c r="A60" s="193">
        <f>SUM(A61:A62)</f>
        <v>0</v>
      </c>
      <c r="B60" s="194">
        <v>6.1</v>
      </c>
      <c r="C60" s="195" t="s">
        <v>292</v>
      </c>
      <c r="D60" s="193">
        <f>SUM(D61:D62)</f>
        <v>230000</v>
      </c>
      <c r="E60" s="193">
        <f>SUM(E61:E62)</f>
        <v>0</v>
      </c>
      <c r="F60" s="193">
        <f>SUM(F61:F62)</f>
        <v>0</v>
      </c>
      <c r="G60" s="201">
        <f>SUM(G61:G62)</f>
        <v>230000</v>
      </c>
    </row>
    <row r="61" spans="1:7" s="206" customFormat="1" ht="18" customHeight="1">
      <c r="A61" s="196">
        <v>0</v>
      </c>
      <c r="B61" s="191" t="s">
        <v>293</v>
      </c>
      <c r="C61" s="197" t="s">
        <v>294</v>
      </c>
      <c r="D61" s="198">
        <v>230000</v>
      </c>
      <c r="E61" s="198">
        <f>'[1]Sheet1'!$D$71</f>
        <v>0</v>
      </c>
      <c r="F61" s="199">
        <f>A61+E61</f>
        <v>0</v>
      </c>
      <c r="G61" s="200">
        <f>D61-F61</f>
        <v>230000</v>
      </c>
    </row>
    <row r="62" spans="1:7" s="206" customFormat="1" ht="18" customHeight="1">
      <c r="A62" s="196">
        <v>0</v>
      </c>
      <c r="B62" s="191" t="s">
        <v>295</v>
      </c>
      <c r="C62" s="197" t="s">
        <v>296</v>
      </c>
      <c r="D62" s="198">
        <v>0</v>
      </c>
      <c r="E62" s="198">
        <v>0</v>
      </c>
      <c r="F62" s="199">
        <f>A62+E62</f>
        <v>0</v>
      </c>
      <c r="G62" s="200">
        <f>D62-F62</f>
        <v>0</v>
      </c>
    </row>
    <row r="63" spans="1:7" s="206" customFormat="1" ht="18" customHeight="1">
      <c r="A63" s="193">
        <f>SUM(A64:A64)</f>
        <v>0</v>
      </c>
      <c r="B63" s="194">
        <v>7.1</v>
      </c>
      <c r="C63" s="195" t="s">
        <v>297</v>
      </c>
      <c r="D63" s="193">
        <f>SUM(D64:D64)</f>
        <v>0</v>
      </c>
      <c r="E63" s="193">
        <f>SUM(E64:E64)</f>
        <v>0</v>
      </c>
      <c r="F63" s="193">
        <f>SUM(F64:F64)</f>
        <v>0</v>
      </c>
      <c r="G63" s="201">
        <f>SUM(G64:G64)</f>
        <v>0</v>
      </c>
    </row>
    <row r="64" spans="1:7" s="206" customFormat="1" ht="18" customHeight="1">
      <c r="A64" s="196">
        <v>0</v>
      </c>
      <c r="B64" s="191" t="s">
        <v>298</v>
      </c>
      <c r="C64" s="197" t="s">
        <v>299</v>
      </c>
      <c r="D64" s="198">
        <v>0</v>
      </c>
      <c r="E64" s="198">
        <f>'[1]Sheet1'!D74</f>
        <v>0</v>
      </c>
      <c r="F64" s="199">
        <f>A64+E64</f>
        <v>0</v>
      </c>
      <c r="G64" s="200">
        <f>D64-F64</f>
        <v>0</v>
      </c>
    </row>
    <row r="65" spans="1:7" s="206" customFormat="1" ht="18" customHeight="1">
      <c r="A65" s="193">
        <f>SUM(A66:A68)</f>
        <v>0</v>
      </c>
      <c r="B65" s="194" t="s">
        <v>300</v>
      </c>
      <c r="C65" s="195" t="s">
        <v>301</v>
      </c>
      <c r="D65" s="193">
        <f>SUM(D66:D68)</f>
        <v>24303430</v>
      </c>
      <c r="E65" s="193">
        <f>SUM(E66:E68)</f>
        <v>0</v>
      </c>
      <c r="F65" s="193">
        <f>SUM(F66:F68)</f>
        <v>0</v>
      </c>
      <c r="G65" s="201">
        <f>SUM(G66:G68)</f>
        <v>24303430</v>
      </c>
    </row>
    <row r="66" spans="1:7" s="206" customFormat="1" ht="18" customHeight="1">
      <c r="A66" s="196">
        <v>0</v>
      </c>
      <c r="B66" s="191" t="s">
        <v>302</v>
      </c>
      <c r="C66" s="197" t="s">
        <v>303</v>
      </c>
      <c r="D66" s="198">
        <v>2500000</v>
      </c>
      <c r="E66" s="198">
        <f>'[1]Sheet1'!D78</f>
        <v>0</v>
      </c>
      <c r="F66" s="199">
        <f>A66+E66</f>
        <v>0</v>
      </c>
      <c r="G66" s="198">
        <f>D66-F66</f>
        <v>2500000</v>
      </c>
    </row>
    <row r="67" spans="1:7" s="206" customFormat="1" ht="18" customHeight="1">
      <c r="A67" s="196">
        <f>'[1]Sheet1'!E79-'[1]Sheet1'!D79</f>
        <v>0</v>
      </c>
      <c r="B67" s="191" t="s">
        <v>304</v>
      </c>
      <c r="C67" s="197" t="s">
        <v>305</v>
      </c>
      <c r="D67" s="198">
        <v>17000000</v>
      </c>
      <c r="E67" s="198">
        <v>0</v>
      </c>
      <c r="F67" s="199">
        <f>A67+E67</f>
        <v>0</v>
      </c>
      <c r="G67" s="200">
        <f>D67-F67</f>
        <v>17000000</v>
      </c>
    </row>
    <row r="68" spans="1:7" s="206" customFormat="1" ht="25.5">
      <c r="A68" s="196">
        <v>0</v>
      </c>
      <c r="B68" s="191" t="s">
        <v>306</v>
      </c>
      <c r="C68" s="216" t="s">
        <v>307</v>
      </c>
      <c r="D68" s="198">
        <v>4803430</v>
      </c>
      <c r="E68" s="198">
        <v>0</v>
      </c>
      <c r="F68" s="199">
        <f>A68+E68</f>
        <v>0</v>
      </c>
      <c r="G68" s="202">
        <f>D68-F68</f>
        <v>4803430</v>
      </c>
    </row>
    <row r="69" spans="1:7" s="206" customFormat="1" ht="18" customHeight="1">
      <c r="A69" s="196">
        <v>0</v>
      </c>
      <c r="B69" s="204"/>
      <c r="C69" s="205" t="s">
        <v>308</v>
      </c>
      <c r="D69" s="217">
        <f>SUM(D40,D59,D60,D63,D65)</f>
        <v>56593430</v>
      </c>
      <c r="E69" s="217">
        <f>SUM(E40,E59,E60,E63,E65)</f>
        <v>0</v>
      </c>
      <c r="F69" s="217">
        <f>SUM(F40,F59,F60,F63,F65)</f>
        <v>0</v>
      </c>
      <c r="G69" s="218">
        <f>SUM(G40,G59,G60,G63,G65)</f>
        <v>56593430</v>
      </c>
    </row>
    <row r="70" spans="1:7" ht="18" customHeight="1">
      <c r="A70" s="196">
        <v>0</v>
      </c>
      <c r="B70" s="219"/>
      <c r="C70" s="220" t="s">
        <v>309</v>
      </c>
      <c r="D70" s="217">
        <f>SUM(D39,D69)</f>
        <v>68933000</v>
      </c>
      <c r="E70" s="217">
        <f>SUM(E39,E69)</f>
        <v>876631.65</v>
      </c>
      <c r="F70" s="217">
        <f>SUM(F39,F69)</f>
        <v>876631.65</v>
      </c>
      <c r="G70" s="217">
        <f>SUM(G39,G69)</f>
        <v>68056368.35</v>
      </c>
    </row>
    <row r="71" spans="1:7" ht="8.25" customHeight="1">
      <c r="A71" s="221"/>
      <c r="B71" s="222"/>
      <c r="C71" s="223"/>
      <c r="D71" s="221"/>
      <c r="E71" s="221"/>
      <c r="F71" s="221"/>
      <c r="G71" s="221">
        <f>D70-SUM(F70:G70)</f>
        <v>0</v>
      </c>
    </row>
    <row r="72" spans="1:7" ht="18" customHeight="1">
      <c r="A72" s="224" t="s">
        <v>310</v>
      </c>
      <c r="B72" s="225"/>
      <c r="C72" s="225"/>
      <c r="D72" s="225"/>
      <c r="E72" s="225"/>
      <c r="F72" s="225"/>
      <c r="G72" s="225"/>
    </row>
    <row r="73" spans="1:7" ht="18" customHeight="1">
      <c r="A73" s="226"/>
      <c r="B73" s="227"/>
      <c r="C73" s="228" t="s">
        <v>311</v>
      </c>
      <c r="D73" s="229">
        <f>F70</f>
        <v>876631.65</v>
      </c>
      <c r="F73" s="227"/>
      <c r="G73" s="226"/>
    </row>
    <row r="74" spans="1:7" ht="18" customHeight="1">
      <c r="A74" s="226"/>
      <c r="B74" s="227"/>
      <c r="C74" s="228" t="s">
        <v>312</v>
      </c>
      <c r="D74" s="229">
        <v>118338.95</v>
      </c>
      <c r="F74" s="227"/>
      <c r="G74" s="226"/>
    </row>
    <row r="75" spans="1:7" ht="18" customHeight="1">
      <c r="A75" s="227"/>
      <c r="B75" s="227"/>
      <c r="C75" s="228" t="s">
        <v>313</v>
      </c>
      <c r="D75" s="230">
        <f>D73-D76</f>
        <v>831843.26</v>
      </c>
      <c r="E75" s="227"/>
      <c r="F75" s="227"/>
      <c r="G75" s="227"/>
    </row>
    <row r="76" spans="3:4" ht="18" customHeight="1">
      <c r="C76" s="228" t="s">
        <v>314</v>
      </c>
      <c r="D76" s="231">
        <v>44788.39</v>
      </c>
    </row>
    <row r="77" ht="18" customHeight="1">
      <c r="C77" s="227"/>
    </row>
    <row r="78" spans="1:7" ht="18" customHeight="1">
      <c r="A78" s="232" t="s">
        <v>315</v>
      </c>
      <c r="B78" s="232"/>
      <c r="F78" s="233" t="s">
        <v>316</v>
      </c>
      <c r="G78" s="233"/>
    </row>
  </sheetData>
  <sheetProtection/>
  <mergeCells count="8">
    <mergeCell ref="A78:B78"/>
    <mergeCell ref="F78:G78"/>
    <mergeCell ref="A1:G1"/>
    <mergeCell ref="A2:G2"/>
    <mergeCell ref="A3:G3"/>
    <mergeCell ref="A4:G4"/>
    <mergeCell ref="A5:G5"/>
    <mergeCell ref="A72:G7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LGCDP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BIDHYA</dc:creator>
  <cp:keywords/>
  <dc:description/>
  <cp:lastModifiedBy>Mukunda</cp:lastModifiedBy>
  <cp:lastPrinted>2013-10-03T07:58:46Z</cp:lastPrinted>
  <dcterms:created xsi:type="dcterms:W3CDTF">2010-06-21T08:14:49Z</dcterms:created>
  <dcterms:modified xsi:type="dcterms:W3CDTF">2014-08-21T06:50:41Z</dcterms:modified>
  <cp:category/>
  <cp:version/>
  <cp:contentType/>
  <cp:contentStatus/>
</cp:coreProperties>
</file>